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DMIN\"/>
    </mc:Choice>
  </mc:AlternateContent>
  <xr:revisionPtr revIDLastSave="0" documentId="13_ncr:1_{D4779F24-7862-45D4-AB0D-677CC2779650}" xr6:coauthVersionLast="47" xr6:coauthVersionMax="47" xr10:uidLastSave="{00000000-0000-0000-0000-000000000000}"/>
  <bookViews>
    <workbookView xWindow="-110" yWindow="-110" windowWidth="19420" windowHeight="10420" tabRatio="936" xr2:uid="{00000000-000D-0000-FFFF-FFFF00000000}"/>
  </bookViews>
  <sheets>
    <sheet name="Coronation PH" sheetId="10" r:id="rId1"/>
    <sheet name="Annual Leave 35 &amp; PT" sheetId="1" r:id="rId2"/>
    <sheet name="Annual Leave 37" sheetId="4" r:id="rId3"/>
    <sheet name="Annual Leave TT" sheetId="3" r:id="rId4"/>
    <sheet name="Public Holidays 35 &amp; PT" sheetId="2" r:id="rId5"/>
    <sheet name="Public Holidays 37" sheetId="5" r:id="rId6"/>
    <sheet name="Public Holidays TT" sheetId="7" r:id="rId7"/>
    <sheet name="Former GCMB AL" sheetId="8" r:id="rId8"/>
    <sheet name="Former GCMB PH" sheetId="9" r:id="rId9"/>
  </sheets>
  <definedNames>
    <definedName name="_xlnm.Print_Area" localSheetId="5">'Public Holidays 37'!$A$1:$U$23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0" l="1"/>
  <c r="C20" i="10"/>
  <c r="C19" i="10"/>
  <c r="C18" i="10"/>
  <c r="C17" i="10"/>
  <c r="C16" i="10"/>
  <c r="C15" i="10"/>
  <c r="C14" i="10"/>
  <c r="C13" i="10"/>
  <c r="H9" i="10"/>
  <c r="G9" i="10"/>
  <c r="E5" i="9"/>
  <c r="E6" i="9"/>
  <c r="E7" i="9"/>
  <c r="E8" i="9"/>
  <c r="E9" i="9"/>
  <c r="E10" i="9"/>
  <c r="E11" i="9"/>
  <c r="E12" i="9"/>
  <c r="E13" i="9"/>
  <c r="E14" i="9"/>
  <c r="E15" i="9"/>
  <c r="B28" i="9"/>
  <c r="E28" i="9" s="1"/>
  <c r="B27" i="9"/>
  <c r="E27" i="9" s="1"/>
  <c r="B26" i="9"/>
  <c r="E26" i="9" s="1"/>
  <c r="B25" i="9"/>
  <c r="E25" i="9" s="1"/>
  <c r="B24" i="9"/>
  <c r="E24" i="9" s="1"/>
  <c r="B23" i="9"/>
  <c r="E23" i="9" s="1"/>
  <c r="B22" i="9"/>
  <c r="E22" i="9" s="1"/>
  <c r="B21" i="9"/>
  <c r="E21" i="9" s="1"/>
  <c r="B20" i="9"/>
  <c r="E20" i="9" s="1"/>
  <c r="B19" i="9"/>
  <c r="E19" i="9" s="1"/>
  <c r="B18" i="9"/>
  <c r="E18" i="9" s="1"/>
  <c r="B17" i="9"/>
  <c r="E17" i="9" s="1"/>
  <c r="B16" i="9"/>
  <c r="E16" i="9" s="1"/>
  <c r="M18" i="8"/>
  <c r="M17" i="8"/>
  <c r="M16" i="8"/>
  <c r="G18" i="8"/>
  <c r="H18" i="8" s="1"/>
  <c r="M15" i="8"/>
  <c r="G17" i="8"/>
  <c r="H17" i="8" s="1"/>
  <c r="M14" i="8"/>
  <c r="G16" i="8"/>
  <c r="H16" i="8" s="1"/>
  <c r="M13" i="8"/>
  <c r="G15" i="8"/>
  <c r="H15" i="8" s="1"/>
  <c r="M12" i="8"/>
  <c r="G14" i="8"/>
  <c r="H14" i="8" s="1"/>
  <c r="M11" i="8"/>
  <c r="G13" i="8"/>
  <c r="H13" i="8" s="1"/>
  <c r="M10" i="8"/>
  <c r="G12" i="8"/>
  <c r="H12" i="8" s="1"/>
  <c r="G11" i="8"/>
  <c r="H11" i="8" s="1"/>
  <c r="G10" i="8"/>
  <c r="H10" i="8" s="1"/>
  <c r="G9" i="8"/>
  <c r="H9" i="8" s="1"/>
  <c r="G10" i="1"/>
  <c r="G11" i="1"/>
  <c r="H11" i="1"/>
  <c r="G10" i="4"/>
  <c r="H10" i="4" s="1"/>
  <c r="G11" i="4"/>
  <c r="H11" i="4"/>
  <c r="G12" i="4"/>
  <c r="H12" i="4" s="1"/>
  <c r="G13" i="4"/>
  <c r="H13" i="4"/>
  <c r="G12" i="1"/>
  <c r="H12" i="1" s="1"/>
  <c r="G9" i="1" l="1"/>
  <c r="H9" i="1" s="1"/>
  <c r="G9" i="4" l="1"/>
  <c r="H9" i="4" s="1"/>
  <c r="H10" i="1" l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8" i="1"/>
  <c r="P12" i="3" l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M11" i="4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T18" i="3" l="1"/>
  <c r="T17" i="3"/>
  <c r="T16" i="3"/>
  <c r="T15" i="3"/>
  <c r="T14" i="3"/>
  <c r="T13" i="3"/>
  <c r="T12" i="3"/>
  <c r="T11" i="3"/>
  <c r="T10" i="3"/>
  <c r="Q17" i="4"/>
  <c r="Q16" i="4"/>
  <c r="Q15" i="4"/>
  <c r="Q14" i="4"/>
  <c r="Q13" i="4"/>
  <c r="Q12" i="4"/>
  <c r="Q11" i="4"/>
  <c r="Q10" i="4"/>
  <c r="Q9" i="4"/>
  <c r="S14" i="7"/>
  <c r="S13" i="7"/>
  <c r="S12" i="7"/>
  <c r="S11" i="7"/>
  <c r="S10" i="7"/>
  <c r="S9" i="7"/>
  <c r="S8" i="7"/>
  <c r="S7" i="7"/>
  <c r="S6" i="7"/>
  <c r="O13" i="5"/>
  <c r="O12" i="5"/>
  <c r="O11" i="5"/>
  <c r="O10" i="5"/>
  <c r="O9" i="5"/>
  <c r="O8" i="5"/>
  <c r="O7" i="5"/>
  <c r="O6" i="5"/>
  <c r="O5" i="5"/>
  <c r="G10" i="3" l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9" i="3"/>
  <c r="B18" i="7"/>
  <c r="E18" i="7" s="1"/>
  <c r="H18" i="7" s="1"/>
  <c r="B17" i="7"/>
  <c r="E17" i="7" s="1"/>
  <c r="H17" i="7" s="1"/>
  <c r="B16" i="7"/>
  <c r="E16" i="7" s="1"/>
  <c r="H16" i="7" s="1"/>
  <c r="B15" i="7"/>
  <c r="E15" i="7" s="1"/>
  <c r="H15" i="7" s="1"/>
  <c r="B14" i="7"/>
  <c r="B13" i="7"/>
  <c r="E13" i="7" s="1"/>
  <c r="H13" i="7" s="1"/>
  <c r="B12" i="7"/>
  <c r="E12" i="7" s="1"/>
  <c r="H12" i="7" s="1"/>
  <c r="B11" i="7"/>
  <c r="E11" i="7" s="1"/>
  <c r="H11" i="7" s="1"/>
  <c r="B10" i="7"/>
  <c r="E10" i="7" s="1"/>
  <c r="H10" i="7" s="1"/>
  <c r="B9" i="7"/>
  <c r="E9" i="7" s="1"/>
  <c r="H9" i="7" s="1"/>
  <c r="B8" i="7"/>
  <c r="E8" i="7" s="1"/>
  <c r="H8" i="7" s="1"/>
  <c r="B7" i="7"/>
  <c r="E7" i="7" s="1"/>
  <c r="H7" i="7" s="1"/>
  <c r="B6" i="7"/>
  <c r="E6" i="7" s="1"/>
  <c r="H6" i="7" s="1"/>
  <c r="H14" i="7" l="1"/>
  <c r="E14" i="7"/>
  <c r="H23" i="3"/>
  <c r="K23" i="3" s="1"/>
  <c r="H22" i="3"/>
  <c r="K22" i="3" s="1"/>
  <c r="H21" i="3"/>
  <c r="K21" i="3" s="1"/>
  <c r="H20" i="3"/>
  <c r="K20" i="3" s="1"/>
  <c r="H19" i="3"/>
  <c r="K19" i="3" s="1"/>
  <c r="H18" i="3"/>
  <c r="K18" i="3" s="1"/>
  <c r="H9" i="3"/>
  <c r="K9" i="3" s="1"/>
  <c r="H17" i="3"/>
  <c r="K17" i="3" s="1"/>
  <c r="H16" i="3"/>
  <c r="K16" i="3" s="1"/>
  <c r="H15" i="3"/>
  <c r="K15" i="3" s="1"/>
  <c r="H14" i="3"/>
  <c r="K14" i="3" s="1"/>
  <c r="H13" i="3"/>
  <c r="K13" i="3" s="1"/>
  <c r="H12" i="3"/>
  <c r="K12" i="3" s="1"/>
  <c r="H11" i="3"/>
  <c r="K11" i="3" s="1"/>
  <c r="H10" i="3"/>
  <c r="K10" i="3" s="1"/>
  <c r="O13" i="2" l="1"/>
  <c r="O12" i="2"/>
  <c r="O11" i="2"/>
  <c r="O10" i="2"/>
  <c r="O9" i="2"/>
  <c r="O8" i="2"/>
  <c r="O7" i="2"/>
  <c r="O6" i="2"/>
  <c r="O5" i="2"/>
  <c r="P19" i="1"/>
  <c r="P18" i="1"/>
  <c r="P17" i="1"/>
  <c r="P16" i="1"/>
  <c r="P15" i="1"/>
  <c r="P14" i="1"/>
  <c r="P13" i="1"/>
  <c r="P12" i="1"/>
  <c r="P11" i="1"/>
  <c r="B6" i="5" l="1"/>
  <c r="E6" i="5" s="1"/>
  <c r="B7" i="5"/>
  <c r="E7" i="5" s="1"/>
  <c r="B8" i="5"/>
  <c r="E8" i="5" s="1"/>
  <c r="B9" i="5"/>
  <c r="E9" i="5" s="1"/>
  <c r="B10" i="5"/>
  <c r="E10" i="5" s="1"/>
  <c r="B11" i="5"/>
  <c r="E11" i="5" s="1"/>
  <c r="B12" i="5"/>
  <c r="E12" i="5" s="1"/>
  <c r="B13" i="5"/>
  <c r="E13" i="5" s="1"/>
  <c r="B14" i="5"/>
  <c r="E14" i="5" s="1"/>
  <c r="B15" i="5"/>
  <c r="E15" i="5" s="1"/>
  <c r="B16" i="5"/>
  <c r="E16" i="5" s="1"/>
  <c r="B17" i="5"/>
  <c r="E17" i="5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8" i="4"/>
  <c r="H8" i="4" s="1"/>
  <c r="H8" i="1"/>
  <c r="L12" i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B6" i="2" l="1"/>
  <c r="E6" i="2" s="1"/>
  <c r="B7" i="2"/>
  <c r="E7" i="2" s="1"/>
  <c r="B8" i="2"/>
  <c r="E8" i="2" s="1"/>
  <c r="B9" i="2"/>
  <c r="E9" i="2" s="1"/>
  <c r="B10" i="2"/>
  <c r="E10" i="2" s="1"/>
  <c r="B11" i="2"/>
  <c r="E11" i="2" s="1"/>
  <c r="B12" i="2"/>
  <c r="E12" i="2" s="1"/>
  <c r="B13" i="2"/>
  <c r="E13" i="2" s="1"/>
  <c r="B14" i="2"/>
  <c r="E14" i="2" s="1"/>
  <c r="B15" i="2"/>
  <c r="E15" i="2" s="1"/>
  <c r="B16" i="2"/>
  <c r="E16" i="2" s="1"/>
  <c r="B17" i="2"/>
  <c r="E17" i="2" s="1"/>
  <c r="B5" i="5" l="1"/>
  <c r="E5" i="5" s="1"/>
  <c r="B5" i="2" l="1"/>
  <c r="E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McKenna, Ann</author>
  </authors>
  <commentList>
    <comment ref="J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Enter the weeks the employee is Programmed to work (i.e. 36, 38, 40 etc)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McKenna, Ann</author>
  </authors>
  <commentList>
    <comment ref="G5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Enter the weeks the employee is Programmed to work (i.e. 36, 38, 40 etc) </t>
        </r>
      </text>
    </comment>
  </commentList>
</comments>
</file>

<file path=xl/sharedStrings.xml><?xml version="1.0" encoding="utf-8"?>
<sst xmlns="http://schemas.openxmlformats.org/spreadsheetml/2006/main" count="376" uniqueCount="101">
  <si>
    <t>Full and Part Time Staff</t>
  </si>
  <si>
    <t>Formula is:  Entitlement divide by 35hrs x contracted hours divide by 365 days x days worked = entitlement</t>
  </si>
  <si>
    <t>ANNUAL LEAVE CALCULATOR</t>
  </si>
  <si>
    <t>Only the columns in yellow need to be populated to calculate the annual leave entitlement</t>
  </si>
  <si>
    <t>&lt;  5 years Service = 210hrs (30days)</t>
  </si>
  <si>
    <t>&gt; 5 years Service = 245hrs (35days)</t>
  </si>
  <si>
    <t>Full Time Allowance</t>
  </si>
  <si>
    <t>Full Time</t>
  </si>
  <si>
    <t>Contracted Hours</t>
  </si>
  <si>
    <t>annual days</t>
  </si>
  <si>
    <t>Start Date</t>
  </si>
  <si>
    <t>End Date</t>
  </si>
  <si>
    <t>Days worked</t>
  </si>
  <si>
    <t>Entitlement</t>
  </si>
  <si>
    <t xml:space="preserve"> </t>
  </si>
  <si>
    <t>DAYS WORKED</t>
  </si>
  <si>
    <t>Conversion Table</t>
  </si>
  <si>
    <t>Hours</t>
  </si>
  <si>
    <t>Minutes</t>
  </si>
  <si>
    <t>Total Days</t>
  </si>
  <si>
    <t>=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</si>
  <si>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</si>
  <si>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</si>
  <si>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</si>
  <si>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</si>
  <si>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</si>
  <si>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</si>
  <si>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</si>
  <si>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</si>
  <si>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</si>
  <si>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</si>
  <si>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</si>
  <si>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</si>
  <si>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37hrs Contracted Employees</t>
  </si>
  <si>
    <t>Formula is:  Entitlement divide by 37hrs x contracted hours divide by 365 days x days worked = entitlement</t>
  </si>
  <si>
    <t>&lt;  5 years Service = 222hrs (30days)</t>
  </si>
  <si>
    <t>&gt; 5 years Service = 259hrs (35days)</t>
  </si>
  <si>
    <t>Full AND Part Time Staff</t>
  </si>
  <si>
    <t>Formula is:  Entitlement divide by 35hrs x contracted hours divide by 365 days x days worked divide by 52 weeks x contracted weeks = entitlement</t>
  </si>
  <si>
    <t>Contracted Weeks</t>
  </si>
  <si>
    <t>Only the columns in Yellow need to be populated to calculate the annual leave entitlement</t>
  </si>
  <si>
    <t xml:space="preserve">52 weeks per year </t>
  </si>
  <si>
    <t>Programmed Weeks</t>
  </si>
  <si>
    <t>Final Entitlement</t>
  </si>
  <si>
    <t>PUBLIC LEAVE CALCULATOR</t>
  </si>
  <si>
    <t>Formula is:  Public Holiday Hrs divide by 35 x contracted hours               = entitlement</t>
  </si>
  <si>
    <t xml:space="preserve">Only the column in Yellow needs to be populated </t>
  </si>
  <si>
    <t>Days</t>
  </si>
  <si>
    <t xml:space="preserve">Public Holiday Hrs </t>
  </si>
  <si>
    <t>Full Time Hrs</t>
  </si>
  <si>
    <t>Hours Worked</t>
  </si>
  <si>
    <t>Glasgow Life Public Holidays 2023 are:</t>
  </si>
  <si>
    <t>New Year</t>
  </si>
  <si>
    <t xml:space="preserve">January </t>
  </si>
  <si>
    <t>1day</t>
  </si>
  <si>
    <t>7hrs</t>
  </si>
  <si>
    <t>Good Friday</t>
  </si>
  <si>
    <t>April</t>
  </si>
  <si>
    <t>Easter Monday</t>
  </si>
  <si>
    <t>Christmas Day</t>
  </si>
  <si>
    <t>Boxing Day</t>
  </si>
  <si>
    <t>New Years's Eve</t>
  </si>
  <si>
    <t>1/2day</t>
  </si>
  <si>
    <t>3.5hrs</t>
  </si>
  <si>
    <t>*Kings Coronation 08 May 2023 to be managed offline</t>
  </si>
  <si>
    <t>For the full entitlement (*6.5days) employees need to be in post at the start of the year i.e. 1st January and stay until the end of the year 31 December</t>
  </si>
  <si>
    <t>Employees are only entitled to Public Holidays if they are in post</t>
  </si>
  <si>
    <t>Public Holiday Hours entitlement must be changed if the employee starts after 1st January</t>
  </si>
  <si>
    <t>You must always check the employees work pattern to find out what hours they are due to work on the Public Holiday</t>
  </si>
  <si>
    <t xml:space="preserve">Formula is:  Public Holiday 7hrs divide by 35hrs x 37hrs = employees on 37hr contract are entitled to 7.40 per day            </t>
  </si>
  <si>
    <t>7.4hrs</t>
  </si>
  <si>
    <t>3.7hrs</t>
  </si>
  <si>
    <t>Full and Part Time</t>
  </si>
  <si>
    <t>Formula is:  Public Holiday Hrs divide by 35 x contracted hours divide by 52 weeks x contracted weeks = entitlement</t>
  </si>
  <si>
    <t>TERM TIME</t>
  </si>
  <si>
    <t>Only the column in Yellow needs to be populated</t>
  </si>
  <si>
    <t>Weeks</t>
  </si>
  <si>
    <t>GCMB Glasgow Life</t>
  </si>
  <si>
    <t>12 days</t>
  </si>
  <si>
    <t>Description</t>
  </si>
  <si>
    <t>Date</t>
  </si>
  <si>
    <t>2nd Jan Standard</t>
  </si>
  <si>
    <t>NY Day Standard , moved</t>
  </si>
  <si>
    <t>Good Friday Standard</t>
  </si>
  <si>
    <t>Easter Monday Standard</t>
  </si>
  <si>
    <t xml:space="preserve">May Day Standard </t>
  </si>
  <si>
    <t>Kings Coronation New</t>
  </si>
  <si>
    <t>manage offline</t>
  </si>
  <si>
    <t xml:space="preserve">May Weekend Fri Std </t>
  </si>
  <si>
    <t xml:space="preserve">May Weekend Mon Std </t>
  </si>
  <si>
    <t>Fair Monday Standard</t>
  </si>
  <si>
    <t>Fri Sept Wkend Standard</t>
  </si>
  <si>
    <t>Mon Sept Wkend Standard</t>
  </si>
  <si>
    <t>Christmas Day Standard</t>
  </si>
  <si>
    <t>Boxing Day Standard</t>
  </si>
  <si>
    <t>&lt;  5 years Service = 168hrs (24days)</t>
  </si>
  <si>
    <t>&gt; 5 years Service = 203hrs (29days)</t>
  </si>
  <si>
    <t>1 day = 7 hours</t>
  </si>
  <si>
    <t>Conversion:</t>
  </si>
  <si>
    <t>EXTRA PH CALCULATOR</t>
  </si>
  <si>
    <t>Only the column in yellow needs to be populated to calculate the  leave entitlement for the extra PH day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</si>
</sst>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7" fillId="0" borderId="0" xfId="0" applyFont="1"/>
    <xf numFmtId="0" fontId="0" fillId="0" borderId="1" xfId="0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/>
    <xf numFmtId="0" fontId="0" fillId="3" borderId="17" xfId="0" applyFill="1" applyBorder="1" applyAlignment="1">
      <alignment horizontal="center"/>
    </xf>
    <xf numFmtId="0" fontId="0" fillId="0" borderId="3" xfId="0" applyBorder="1"/>
    <xf numFmtId="0" fontId="0" fillId="0" borderId="15" xfId="0" applyBorder="1"/>
    <xf numFmtId="0" fontId="0" fillId="0" borderId="2" xfId="0" applyBorder="1"/>
    <xf numFmtId="164" fontId="3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4" fontId="2" fillId="0" borderId="0" xfId="0" applyNumberFormat="1" applyFont="1"/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3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14" fontId="0" fillId="0" borderId="1" xfId="0" applyNumberFormat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31" xfId="0" applyFill="1" applyBorder="1" applyAlignment="1">
      <alignment horizontal="center" wrapText="1"/>
    </xf>
    <xf numFmtId="0" fontId="0" fillId="4" borderId="32" xfId="0" applyFill="1" applyBorder="1" applyAlignment="1">
      <alignment horizontal="center" wrapText="1"/>
    </xf>
    <xf numFmtId="0" fontId="0" fillId="4" borderId="33" xfId="0" applyFill="1" applyBorder="1" applyAlignment="1">
      <alignment horizontal="center" wrapText="1"/>
    </xf>
    <xf numFmtId="0" fontId="1" fillId="4" borderId="34" xfId="1" applyFill="1" applyBorder="1" applyAlignment="1">
      <alignment horizontal="left" wrapText="1"/>
    </xf>
    <xf numFmtId="0" fontId="1" fillId="4" borderId="0" xfId="1" applyFill="1" applyAlignment="1">
      <alignment horizontal="left" wrapText="1"/>
    </xf>
    <xf numFmtId="0" fontId="1" fillId="0" borderId="0" xfId="1"/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5" fillId="0" borderId="0" xfId="1" applyFont="1"/>
    <xf numFmtId="0" fontId="5" fillId="3" borderId="12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" fillId="0" borderId="10" xfId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2" borderId="6" xfId="1" applyFill="1" applyBorder="1" applyAlignment="1">
      <alignment horizontal="center" wrapText="1"/>
    </xf>
    <xf numFmtId="2" fontId="1" fillId="0" borderId="17" xfId="1" applyNumberFormat="1" applyBorder="1" applyAlignment="1">
      <alignment horizontal="center" wrapText="1"/>
    </xf>
    <xf numFmtId="0" fontId="1" fillId="0" borderId="0" xfId="1" applyAlignment="1">
      <alignment wrapText="1"/>
    </xf>
    <xf numFmtId="0" fontId="3" fillId="0" borderId="15" xfId="1" applyFont="1" applyBorder="1" applyAlignment="1" applyProtection="1">
      <alignment horizontal="center"/>
      <protection locked="0"/>
    </xf>
    <xf numFmtId="0" fontId="3" fillId="0" borderId="2" xfId="1" applyFont="1" applyBorder="1" applyAlignment="1">
      <alignment horizontal="center"/>
    </xf>
    <xf numFmtId="0" fontId="3" fillId="2" borderId="2" xfId="1" applyFont="1" applyFill="1" applyBorder="1" applyAlignment="1" applyProtection="1">
      <alignment horizontal="center"/>
      <protection locked="0"/>
    </xf>
    <xf numFmtId="14" fontId="3" fillId="0" borderId="2" xfId="1" applyNumberFormat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6" xfId="1" applyFill="1" applyBorder="1"/>
    <xf numFmtId="0" fontId="1" fillId="3" borderId="17" xfId="1" applyFill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</cellXfs>
  <cellStyles count="2">
    <cellStyle name="Normal" xfId="0" builtinId="0"/>
    <cellStyle name="Normal 2" xfId="1" xr:uid="{FEBC9CFA-21CF-442F-A3A6-AD5225698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9095-D1AA-4FD3-9B59-945D572DC761}">
  <dimension ref="A1:L21"/>
  <sheetViews>
    <sheetView tabSelected="1" workbookViewId="0">
      <selection activeCell="G13" sqref="G13"/>
    </sheetView>
  </sheetViews>
  <sheetFormatPr defaultRowHeight="14.5" x14ac:dyDescent="0.35"/>
  <cols>
    <col min="1" max="1" width="9.1640625" style="112" customWidth="1"/>
    <col min="2" max="2" width="0" style="112" hidden="1" customWidth="1"/>
    <col min="3" max="3" width="9.75" style="112" customWidth="1"/>
    <col min="4" max="4" width="0" style="112" hidden="1" customWidth="1"/>
    <col min="5" max="5" width="10.1640625" style="112" customWidth="1"/>
    <col min="6" max="6" width="11" style="112" customWidth="1"/>
    <col min="7" max="7" width="8.6640625" style="112"/>
    <col min="8" max="8" width="10.1640625" style="112" customWidth="1"/>
    <col min="9" max="11" width="8.6640625" style="112"/>
    <col min="12" max="12" width="2.83203125" style="112" customWidth="1"/>
    <col min="13" max="16384" width="8.6640625" style="112"/>
  </cols>
  <sheetData>
    <row r="1" spans="1:12" ht="15" customHeight="1" x14ac:dyDescent="0.35">
      <c r="A1" s="110" t="s">
        <v>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thickBot="1" x14ac:dyDescent="0.4"/>
    <row r="3" spans="1:12" ht="15" thickBot="1" x14ac:dyDescent="0.4">
      <c r="A3" s="113">
        <v>2023</v>
      </c>
      <c r="B3" s="114"/>
      <c r="C3" s="114"/>
      <c r="D3" s="114"/>
      <c r="E3" s="114"/>
      <c r="F3" s="114"/>
      <c r="G3" s="114"/>
      <c r="H3" s="115"/>
      <c r="I3" s="116"/>
      <c r="J3" s="116"/>
    </row>
    <row r="4" spans="1:12" ht="15" thickBot="1" x14ac:dyDescent="0.4">
      <c r="A4" s="113" t="s">
        <v>0</v>
      </c>
      <c r="B4" s="114"/>
      <c r="C4" s="114"/>
      <c r="D4" s="114"/>
      <c r="E4" s="114"/>
      <c r="F4" s="114"/>
      <c r="G4" s="114"/>
      <c r="H4" s="115"/>
      <c r="I4" s="116"/>
    </row>
    <row r="5" spans="1:12" ht="15" thickBot="1" x14ac:dyDescent="0.4">
      <c r="A5" s="117" t="s">
        <v>99</v>
      </c>
      <c r="B5" s="118"/>
      <c r="C5" s="118"/>
      <c r="D5" s="118"/>
      <c r="E5" s="118"/>
      <c r="F5" s="118"/>
      <c r="G5" s="118"/>
      <c r="H5" s="119"/>
      <c r="I5" s="120"/>
      <c r="J5" s="120"/>
    </row>
    <row r="6" spans="1:12" ht="30.5" customHeight="1" thickBot="1" x14ac:dyDescent="0.4">
      <c r="A6" s="121" t="s">
        <v>100</v>
      </c>
      <c r="B6" s="122"/>
      <c r="C6" s="122"/>
      <c r="D6" s="122"/>
      <c r="E6" s="122"/>
      <c r="F6" s="122"/>
      <c r="G6" s="122"/>
      <c r="H6" s="123"/>
      <c r="I6" s="120"/>
      <c r="J6" s="120"/>
    </row>
    <row r="7" spans="1:12" ht="15" thickBot="1" x14ac:dyDescent="0.4">
      <c r="A7" s="124" t="s">
        <v>97</v>
      </c>
      <c r="B7" s="125"/>
      <c r="C7" s="125"/>
      <c r="D7" s="125"/>
      <c r="E7" s="125"/>
      <c r="F7" s="125"/>
      <c r="G7" s="125"/>
      <c r="H7" s="126"/>
      <c r="I7" s="120"/>
      <c r="J7" s="120"/>
    </row>
    <row r="8" spans="1:12" ht="29.5" thickBot="1" x14ac:dyDescent="0.4">
      <c r="A8" s="127" t="s">
        <v>6</v>
      </c>
      <c r="B8" s="128" t="s">
        <v>7</v>
      </c>
      <c r="C8" s="129" t="s">
        <v>8</v>
      </c>
      <c r="D8" s="128" t="s">
        <v>9</v>
      </c>
      <c r="E8" s="128" t="s">
        <v>10</v>
      </c>
      <c r="F8" s="128" t="s">
        <v>11</v>
      </c>
      <c r="G8" s="128" t="s">
        <v>12</v>
      </c>
      <c r="H8" s="130" t="s">
        <v>13</v>
      </c>
      <c r="I8" s="131"/>
      <c r="J8" s="131"/>
    </row>
    <row r="9" spans="1:12" x14ac:dyDescent="0.35">
      <c r="A9" s="132">
        <v>7</v>
      </c>
      <c r="B9" s="133">
        <v>35</v>
      </c>
      <c r="C9" s="134"/>
      <c r="D9" s="133">
        <v>365</v>
      </c>
      <c r="E9" s="135">
        <v>44562</v>
      </c>
      <c r="F9" s="135">
        <v>44926</v>
      </c>
      <c r="G9" s="136">
        <f t="shared" ref="G9" si="0">(F9-E9)+1</f>
        <v>365</v>
      </c>
      <c r="H9" s="137">
        <f t="shared" ref="H9" si="1">A9/B9*C9/D9*G9</f>
        <v>0</v>
      </c>
    </row>
    <row r="11" spans="1:12" ht="15" thickBot="1" x14ac:dyDescent="0.4">
      <c r="A11" s="112" t="s">
        <v>98</v>
      </c>
    </row>
    <row r="12" spans="1:12" ht="15" thickBot="1" x14ac:dyDescent="0.4">
      <c r="A12" s="138" t="s">
        <v>17</v>
      </c>
      <c r="B12" s="139"/>
      <c r="C12" s="140" t="s">
        <v>18</v>
      </c>
    </row>
    <row r="13" spans="1:12" x14ac:dyDescent="0.35">
      <c r="A13" s="141">
        <v>0.1</v>
      </c>
      <c r="B13" s="142" t="s">
        <v>20</v>
      </c>
      <c r="C13" s="143">
        <f>60*A13</f>
        <v>6</v>
      </c>
    </row>
    <row r="14" spans="1:12" x14ac:dyDescent="0.35">
      <c r="A14" s="144">
        <v>0.2</v>
      </c>
      <c r="B14" s="145" t="s">
        <v>20</v>
      </c>
      <c r="C14" s="146">
        <f t="shared" ref="C14:C21" si="2">60*A14</f>
        <v>12</v>
      </c>
    </row>
    <row r="15" spans="1:12" x14ac:dyDescent="0.35">
      <c r="A15" s="144">
        <v>0.3</v>
      </c>
      <c r="B15" s="145" t="s">
        <v>20</v>
      </c>
      <c r="C15" s="146">
        <f t="shared" si="2"/>
        <v>18</v>
      </c>
    </row>
    <row r="16" spans="1:12" x14ac:dyDescent="0.35">
      <c r="A16" s="144">
        <v>0.4</v>
      </c>
      <c r="B16" s="145" t="s">
        <v>20</v>
      </c>
      <c r="C16" s="146">
        <f t="shared" si="2"/>
        <v>24</v>
      </c>
    </row>
    <row r="17" spans="1:3" x14ac:dyDescent="0.35">
      <c r="A17" s="144">
        <v>0.5</v>
      </c>
      <c r="B17" s="145" t="s">
        <v>20</v>
      </c>
      <c r="C17" s="146">
        <f t="shared" si="2"/>
        <v>30</v>
      </c>
    </row>
    <row r="18" spans="1:3" x14ac:dyDescent="0.35">
      <c r="A18" s="144">
        <v>0.6</v>
      </c>
      <c r="B18" s="145" t="s">
        <v>20</v>
      </c>
      <c r="C18" s="146">
        <f t="shared" si="2"/>
        <v>36</v>
      </c>
    </row>
    <row r="19" spans="1:3" x14ac:dyDescent="0.35">
      <c r="A19" s="144">
        <v>0.7</v>
      </c>
      <c r="B19" s="145" t="s">
        <v>20</v>
      </c>
      <c r="C19" s="146">
        <f t="shared" si="2"/>
        <v>42</v>
      </c>
    </row>
    <row r="20" spans="1:3" x14ac:dyDescent="0.35">
      <c r="A20" s="144">
        <v>0.8</v>
      </c>
      <c r="B20" s="145" t="s">
        <v>20</v>
      </c>
      <c r="C20" s="146">
        <f t="shared" si="2"/>
        <v>48</v>
      </c>
    </row>
    <row r="21" spans="1:3" ht="15" thickBot="1" x14ac:dyDescent="0.4">
      <c r="A21" s="147">
        <v>0.9</v>
      </c>
      <c r="B21" s="148" t="s">
        <v>20</v>
      </c>
      <c r="C21" s="149">
        <f t="shared" si="2"/>
        <v>54</v>
      </c>
    </row>
  </sheetData>
  <mergeCells count="6">
    <mergeCell ref="A1:L1"/>
    <mergeCell ref="A3:H3"/>
    <mergeCell ref="A4:H4"/>
    <mergeCell ref="A5:H5"/>
    <mergeCell ref="A6:H6"/>
    <mergeCell ref="A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3"/>
  <sheetViews>
    <sheetView workbookViewId="0">
      <selection activeCell="F10" sqref="F10"/>
    </sheetView>
  </sheetViews>
  <sheetFormatPr defaultRowHeight="14" x14ac:dyDescent="0.3"/>
  <cols>
    <col min="1" max="1" width="11" style="3" customWidth="1"/>
    <col min="2" max="2" width="11" style="3" hidden="1" customWidth="1"/>
    <col min="3" max="3" width="11" style="3" customWidth="1"/>
    <col min="4" max="4" width="11" style="3" hidden="1" customWidth="1"/>
    <col min="5" max="5" width="11" style="3" customWidth="1"/>
    <col min="6" max="6" width="10.58203125" style="3" customWidth="1"/>
    <col min="7" max="7" width="6.75" style="3" customWidth="1"/>
    <col min="8" max="8" width="12.33203125" style="4" customWidth="1"/>
    <col min="10" max="10" width="9.58203125" customWidth="1"/>
    <col min="11" max="11" width="4.5" customWidth="1"/>
    <col min="12" max="12" width="9.58203125" bestFit="1" customWidth="1"/>
    <col min="15" max="15" width="2" bestFit="1" customWidth="1"/>
    <col min="19" max="19" width="5.75" customWidth="1"/>
  </cols>
  <sheetData>
    <row r="1" spans="1:19" ht="27" customHeight="1" thickBot="1" x14ac:dyDescent="0.35">
      <c r="A1" s="67">
        <v>2023</v>
      </c>
      <c r="B1" s="67"/>
      <c r="C1" s="67"/>
      <c r="D1" s="67"/>
      <c r="E1" s="67"/>
      <c r="F1" s="67"/>
      <c r="G1" s="67"/>
      <c r="H1" s="67"/>
      <c r="I1" s="12"/>
    </row>
    <row r="2" spans="1:19" ht="30.75" customHeight="1" thickBot="1" x14ac:dyDescent="0.35">
      <c r="A2" s="67" t="s">
        <v>0</v>
      </c>
      <c r="B2" s="67"/>
      <c r="C2" s="67"/>
      <c r="D2" s="67"/>
      <c r="E2" s="67"/>
      <c r="F2" s="67"/>
      <c r="G2" s="67"/>
      <c r="H2" s="67"/>
      <c r="I2" s="12"/>
      <c r="J2" s="77" t="s">
        <v>1</v>
      </c>
      <c r="K2" s="78"/>
      <c r="L2" s="78"/>
      <c r="M2" s="78"/>
      <c r="N2" s="78"/>
      <c r="O2" s="78"/>
      <c r="P2" s="78"/>
      <c r="Q2" s="78"/>
      <c r="R2" s="78"/>
      <c r="S2" s="79"/>
    </row>
    <row r="3" spans="1:19" x14ac:dyDescent="0.3">
      <c r="A3" s="76" t="s">
        <v>2</v>
      </c>
      <c r="B3" s="76"/>
      <c r="C3" s="76"/>
      <c r="D3" s="76"/>
      <c r="E3" s="76"/>
      <c r="F3" s="76"/>
      <c r="G3" s="76"/>
      <c r="H3" s="76"/>
      <c r="I3" s="13"/>
    </row>
    <row r="4" spans="1:19" ht="25.15" customHeight="1" x14ac:dyDescent="0.3">
      <c r="A4" s="75" t="s">
        <v>3</v>
      </c>
      <c r="B4" s="75"/>
      <c r="C4" s="75"/>
      <c r="D4" s="75"/>
      <c r="E4" s="75"/>
      <c r="F4" s="75"/>
      <c r="G4" s="75"/>
      <c r="H4" s="75"/>
      <c r="I4" s="13"/>
      <c r="J4" s="15"/>
    </row>
    <row r="5" spans="1:19" x14ac:dyDescent="0.3">
      <c r="A5" s="68" t="s">
        <v>4</v>
      </c>
      <c r="B5" s="68"/>
      <c r="C5" s="68"/>
      <c r="D5" s="68"/>
      <c r="E5" s="68"/>
      <c r="F5" s="68"/>
      <c r="G5" s="68"/>
      <c r="H5" s="68"/>
      <c r="I5" s="13"/>
    </row>
    <row r="6" spans="1:19" x14ac:dyDescent="0.3">
      <c r="A6" s="68" t="s">
        <v>5</v>
      </c>
      <c r="B6" s="68"/>
      <c r="C6" s="68"/>
      <c r="D6" s="68"/>
      <c r="E6" s="68"/>
      <c r="F6" s="68"/>
      <c r="G6" s="68"/>
      <c r="H6" s="68"/>
      <c r="I6" s="13"/>
    </row>
    <row r="7" spans="1:19" s="1" customFormat="1" ht="28" x14ac:dyDescent="0.3">
      <c r="A7" s="25" t="s">
        <v>6</v>
      </c>
      <c r="B7" s="2" t="s">
        <v>7</v>
      </c>
      <c r="C7" s="25" t="s">
        <v>8</v>
      </c>
      <c r="D7" s="2" t="s">
        <v>9</v>
      </c>
      <c r="E7" s="25" t="s">
        <v>10</v>
      </c>
      <c r="F7" s="25" t="s">
        <v>11</v>
      </c>
      <c r="G7" s="2" t="s">
        <v>12</v>
      </c>
      <c r="H7" s="47" t="s">
        <v>13</v>
      </c>
    </row>
    <row r="8" spans="1:19" ht="14.5" thickBot="1" x14ac:dyDescent="0.35">
      <c r="A8" s="50">
        <v>210</v>
      </c>
      <c r="B8" s="48">
        <v>35</v>
      </c>
      <c r="C8" s="50">
        <v>35</v>
      </c>
      <c r="D8" s="48">
        <v>365</v>
      </c>
      <c r="E8" s="53">
        <v>44927</v>
      </c>
      <c r="F8" s="53">
        <v>45291</v>
      </c>
      <c r="G8" s="48">
        <f t="shared" ref="G8:G10" si="0">(F8-E8)+1</f>
        <v>365</v>
      </c>
      <c r="H8" s="49">
        <f t="shared" ref="H8:H9" si="1">A8/B8*C8/D8*G8</f>
        <v>210</v>
      </c>
      <c r="I8" s="46" t="s">
        <v>14</v>
      </c>
      <c r="N8" s="1"/>
      <c r="O8" s="1"/>
      <c r="P8" s="1"/>
    </row>
    <row r="9" spans="1:19" ht="14.5" thickBot="1" x14ac:dyDescent="0.35">
      <c r="A9" s="50">
        <v>245</v>
      </c>
      <c r="B9" s="48">
        <v>35</v>
      </c>
      <c r="C9" s="50">
        <v>35</v>
      </c>
      <c r="D9" s="48">
        <v>365</v>
      </c>
      <c r="E9" s="53">
        <v>44927</v>
      </c>
      <c r="F9" s="53">
        <v>45291</v>
      </c>
      <c r="G9" s="48">
        <f t="shared" si="0"/>
        <v>365</v>
      </c>
      <c r="H9" s="49">
        <f t="shared" si="1"/>
        <v>245</v>
      </c>
      <c r="I9" t="s">
        <v>14</v>
      </c>
      <c r="J9" s="69" t="s">
        <v>15</v>
      </c>
      <c r="K9" s="70"/>
      <c r="L9" s="71"/>
      <c r="N9" s="80" t="s">
        <v>16</v>
      </c>
      <c r="O9" s="80"/>
      <c r="P9" s="80"/>
    </row>
    <row r="10" spans="1:19" ht="14.5" thickBot="1" x14ac:dyDescent="0.35">
      <c r="A10" s="11"/>
      <c r="B10" s="5">
        <v>35</v>
      </c>
      <c r="C10" s="11"/>
      <c r="D10" s="5">
        <v>365</v>
      </c>
      <c r="E10" s="11"/>
      <c r="F10" s="11"/>
      <c r="G10" s="5">
        <f t="shared" si="0"/>
        <v>1</v>
      </c>
      <c r="H10" s="45">
        <f t="shared" ref="H10:H23" si="2">A10/B10*C10/D10*G10</f>
        <v>0</v>
      </c>
      <c r="I10" t="s">
        <v>14</v>
      </c>
      <c r="J10" s="72">
        <v>2022</v>
      </c>
      <c r="K10" s="73"/>
      <c r="L10" s="74"/>
      <c r="N10" s="62" t="s">
        <v>17</v>
      </c>
      <c r="O10" s="63"/>
      <c r="P10" s="64" t="s">
        <v>18</v>
      </c>
    </row>
    <row r="11" spans="1:19" x14ac:dyDescent="0.3">
      <c r="A11" s="11"/>
      <c r="B11" s="5">
        <v>35</v>
      </c>
      <c r="C11" s="11"/>
      <c r="D11" s="5">
        <v>365</v>
      </c>
      <c r="E11" s="11"/>
      <c r="F11" s="11"/>
      <c r="G11" s="5">
        <f t="shared" ref="G11:G23" si="3">(F11-E11)+1</f>
        <v>1</v>
      </c>
      <c r="H11" s="45">
        <f t="shared" si="2"/>
        <v>0</v>
      </c>
      <c r="I11" s="61" t="s">
        <v>14</v>
      </c>
      <c r="J11" s="35"/>
      <c r="K11" s="36"/>
      <c r="L11" s="37" t="s">
        <v>19</v>
      </c>
      <c r="N11" s="22">
        <v>0.1</v>
      </c>
      <c r="O11" s="8" t="s">
        <v>20</v>
      </c>
      <c r="P11" s="38">
        <f>60*N11</f>
        <v>6</v>
      </c>
    </row>
    <row r="12" spans="1:19" x14ac:dyDescent="0.3">
      <c r="A12" s="11"/>
      <c r="B12" s="5">
        <v>35</v>
      </c>
      <c r="C12" s="11"/>
      <c r="D12" s="5">
        <v>365</v>
      </c>
      <c r="E12" s="11"/>
      <c r="F12" s="11"/>
      <c r="G12" s="5">
        <f t="shared" si="3"/>
        <v>1</v>
      </c>
      <c r="H12" s="45">
        <f t="shared" si="2"/>
        <v>0</v>
      </c>
      <c r="J12" s="31" t="s">
        <v>21</v>
      </c>
      <c r="K12" s="14">
        <v>31</v>
      </c>
      <c r="L12" s="32">
        <f>K12+K11</f>
        <v>31</v>
      </c>
      <c r="N12" s="23">
        <v>0.2</v>
      </c>
      <c r="O12" s="14" t="s">
        <v>20</v>
      </c>
      <c r="P12" s="32">
        <f t="shared" ref="P12:P19" si="4">60*N12</f>
        <v>12</v>
      </c>
    </row>
    <row r="13" spans="1:19" x14ac:dyDescent="0.3">
      <c r="A13" s="11"/>
      <c r="B13" s="5">
        <v>35</v>
      </c>
      <c r="C13" s="11"/>
      <c r="D13" s="5">
        <v>365</v>
      </c>
      <c r="E13" s="11"/>
      <c r="F13" s="11"/>
      <c r="G13" s="5">
        <f t="shared" si="3"/>
        <v>1</v>
      </c>
      <c r="H13" s="45">
        <f t="shared" si="2"/>
        <v>0</v>
      </c>
      <c r="J13" s="31" t="s">
        <v>22</v>
      </c>
      <c r="K13" s="14">
        <v>28</v>
      </c>
      <c r="L13" s="32">
        <f t="shared" ref="L13:L23" si="5">K13+L12</f>
        <v>59</v>
      </c>
      <c r="N13" s="23">
        <v>0.3</v>
      </c>
      <c r="O13" s="14" t="s">
        <v>20</v>
      </c>
      <c r="P13" s="32">
        <f t="shared" si="4"/>
        <v>18</v>
      </c>
    </row>
    <row r="14" spans="1:19" x14ac:dyDescent="0.3">
      <c r="A14" s="11"/>
      <c r="B14" s="5">
        <v>35</v>
      </c>
      <c r="C14" s="11"/>
      <c r="D14" s="5">
        <v>365</v>
      </c>
      <c r="E14" s="11"/>
      <c r="F14" s="11"/>
      <c r="G14" s="5">
        <f t="shared" si="3"/>
        <v>1</v>
      </c>
      <c r="H14" s="45">
        <f t="shared" si="2"/>
        <v>0</v>
      </c>
      <c r="J14" s="31" t="s">
        <v>23</v>
      </c>
      <c r="K14" s="14">
        <v>31</v>
      </c>
      <c r="L14" s="32">
        <f t="shared" si="5"/>
        <v>90</v>
      </c>
      <c r="N14" s="23">
        <v>0.4</v>
      </c>
      <c r="O14" s="14" t="s">
        <v>20</v>
      </c>
      <c r="P14" s="32">
        <f t="shared" si="4"/>
        <v>24</v>
      </c>
    </row>
    <row r="15" spans="1:19" x14ac:dyDescent="0.3">
      <c r="A15" s="11"/>
      <c r="B15" s="5">
        <v>35</v>
      </c>
      <c r="C15" s="11"/>
      <c r="D15" s="5">
        <v>365</v>
      </c>
      <c r="E15" s="11"/>
      <c r="F15" s="11"/>
      <c r="G15" s="5">
        <f t="shared" si="3"/>
        <v>1</v>
      </c>
      <c r="H15" s="45">
        <f t="shared" si="2"/>
        <v>0</v>
      </c>
      <c r="J15" s="31" t="s">
        <v>24</v>
      </c>
      <c r="K15" s="14">
        <v>30</v>
      </c>
      <c r="L15" s="32">
        <f t="shared" si="5"/>
        <v>120</v>
      </c>
      <c r="N15" s="23">
        <v>0.5</v>
      </c>
      <c r="O15" s="14" t="s">
        <v>20</v>
      </c>
      <c r="P15" s="32">
        <f t="shared" si="4"/>
        <v>30</v>
      </c>
    </row>
    <row r="16" spans="1:19" x14ac:dyDescent="0.3">
      <c r="A16" s="11"/>
      <c r="B16" s="5">
        <v>35</v>
      </c>
      <c r="C16" s="11"/>
      <c r="D16" s="5">
        <v>365</v>
      </c>
      <c r="E16" s="11"/>
      <c r="F16" s="11"/>
      <c r="G16" s="5">
        <f t="shared" si="3"/>
        <v>1</v>
      </c>
      <c r="H16" s="45">
        <f t="shared" si="2"/>
        <v>0</v>
      </c>
      <c r="J16" s="31" t="s">
        <v>25</v>
      </c>
      <c r="K16" s="14">
        <v>31</v>
      </c>
      <c r="L16" s="32">
        <f t="shared" si="5"/>
        <v>151</v>
      </c>
      <c r="N16" s="23">
        <v>0.6</v>
      </c>
      <c r="O16" s="14" t="s">
        <v>20</v>
      </c>
      <c r="P16" s="32">
        <f t="shared" si="4"/>
        <v>36</v>
      </c>
    </row>
    <row r="17" spans="1:16" x14ac:dyDescent="0.3">
      <c r="A17" s="11"/>
      <c r="B17" s="5">
        <v>35</v>
      </c>
      <c r="C17" s="11"/>
      <c r="D17" s="5">
        <v>365</v>
      </c>
      <c r="E17" s="11"/>
      <c r="F17" s="11"/>
      <c r="G17" s="5">
        <f t="shared" si="3"/>
        <v>1</v>
      </c>
      <c r="H17" s="45">
        <f t="shared" si="2"/>
        <v>0</v>
      </c>
      <c r="J17" s="31" t="s">
        <v>26</v>
      </c>
      <c r="K17" s="14">
        <v>30</v>
      </c>
      <c r="L17" s="32">
        <f t="shared" si="5"/>
        <v>181</v>
      </c>
      <c r="N17" s="23">
        <v>0.7</v>
      </c>
      <c r="O17" s="14" t="s">
        <v>20</v>
      </c>
      <c r="P17" s="32">
        <f t="shared" si="4"/>
        <v>42</v>
      </c>
    </row>
    <row r="18" spans="1:16" x14ac:dyDescent="0.3">
      <c r="A18" s="11"/>
      <c r="B18" s="5">
        <v>35</v>
      </c>
      <c r="C18" s="11"/>
      <c r="D18" s="5">
        <v>365</v>
      </c>
      <c r="E18" s="11"/>
      <c r="F18" s="11"/>
      <c r="G18" s="5">
        <f t="shared" si="3"/>
        <v>1</v>
      </c>
      <c r="H18" s="45">
        <f t="shared" si="2"/>
        <v>0</v>
      </c>
      <c r="J18" s="31" t="s">
        <v>27</v>
      </c>
      <c r="K18" s="14">
        <v>31</v>
      </c>
      <c r="L18" s="32">
        <f t="shared" si="5"/>
        <v>212</v>
      </c>
      <c r="N18" s="23">
        <v>0.8</v>
      </c>
      <c r="O18" s="14" t="s">
        <v>20</v>
      </c>
      <c r="P18" s="32">
        <f t="shared" si="4"/>
        <v>48</v>
      </c>
    </row>
    <row r="19" spans="1:16" ht="14.5" thickBot="1" x14ac:dyDescent="0.35">
      <c r="A19" s="11"/>
      <c r="B19" s="5">
        <v>35</v>
      </c>
      <c r="C19" s="11"/>
      <c r="D19" s="5">
        <v>365</v>
      </c>
      <c r="E19" s="11"/>
      <c r="F19" s="11"/>
      <c r="G19" s="5">
        <f t="shared" si="3"/>
        <v>1</v>
      </c>
      <c r="H19" s="45">
        <f t="shared" si="2"/>
        <v>0</v>
      </c>
      <c r="J19" s="31" t="s">
        <v>28</v>
      </c>
      <c r="K19" s="14">
        <v>31</v>
      </c>
      <c r="L19" s="32">
        <f t="shared" si="5"/>
        <v>243</v>
      </c>
      <c r="N19" s="24">
        <v>0.9</v>
      </c>
      <c r="O19" s="17" t="s">
        <v>20</v>
      </c>
      <c r="P19" s="34">
        <f t="shared" si="4"/>
        <v>54</v>
      </c>
    </row>
    <row r="20" spans="1:16" x14ac:dyDescent="0.3">
      <c r="A20" s="11"/>
      <c r="B20" s="5">
        <v>35</v>
      </c>
      <c r="C20" s="11"/>
      <c r="D20" s="5">
        <v>365</v>
      </c>
      <c r="E20" s="11"/>
      <c r="F20" s="11"/>
      <c r="G20" s="5">
        <f t="shared" si="3"/>
        <v>1</v>
      </c>
      <c r="H20" s="45">
        <f t="shared" si="2"/>
        <v>0</v>
      </c>
      <c r="J20" s="31" t="s">
        <v>29</v>
      </c>
      <c r="K20" s="14">
        <v>30</v>
      </c>
      <c r="L20" s="32">
        <f t="shared" si="5"/>
        <v>273</v>
      </c>
    </row>
    <row r="21" spans="1:16" x14ac:dyDescent="0.3">
      <c r="A21" s="11"/>
      <c r="B21" s="5">
        <v>35</v>
      </c>
      <c r="C21" s="11"/>
      <c r="D21" s="5">
        <v>365</v>
      </c>
      <c r="E21" s="11"/>
      <c r="F21" s="11"/>
      <c r="G21" s="5">
        <f t="shared" si="3"/>
        <v>1</v>
      </c>
      <c r="H21" s="45">
        <f t="shared" si="2"/>
        <v>0</v>
      </c>
      <c r="J21" s="31" t="s">
        <v>30</v>
      </c>
      <c r="K21" s="14">
        <v>31</v>
      </c>
      <c r="L21" s="32">
        <f t="shared" si="5"/>
        <v>304</v>
      </c>
    </row>
    <row r="22" spans="1:16" x14ac:dyDescent="0.3">
      <c r="A22" s="11"/>
      <c r="B22" s="5">
        <v>35</v>
      </c>
      <c r="C22" s="11"/>
      <c r="D22" s="5">
        <v>365</v>
      </c>
      <c r="E22" s="11"/>
      <c r="F22" s="11"/>
      <c r="G22" s="5">
        <f t="shared" si="3"/>
        <v>1</v>
      </c>
      <c r="H22" s="45">
        <f t="shared" si="2"/>
        <v>0</v>
      </c>
      <c r="J22" s="31" t="s">
        <v>31</v>
      </c>
      <c r="K22" s="14">
        <v>30</v>
      </c>
      <c r="L22" s="32">
        <f t="shared" si="5"/>
        <v>334</v>
      </c>
    </row>
    <row r="23" spans="1:16" ht="14.5" thickBot="1" x14ac:dyDescent="0.35">
      <c r="A23" s="11"/>
      <c r="B23" s="5">
        <v>35</v>
      </c>
      <c r="C23" s="11"/>
      <c r="D23" s="5">
        <v>365</v>
      </c>
      <c r="E23" s="11"/>
      <c r="F23" s="11"/>
      <c r="G23" s="5">
        <f t="shared" si="3"/>
        <v>1</v>
      </c>
      <c r="H23" s="45">
        <f t="shared" si="2"/>
        <v>0</v>
      </c>
      <c r="J23" s="33" t="s">
        <v>32</v>
      </c>
      <c r="K23" s="17">
        <v>31</v>
      </c>
      <c r="L23" s="34">
        <f t="shared" si="5"/>
        <v>365</v>
      </c>
    </row>
  </sheetData>
  <sheetProtection selectLockedCells="1" selectUnlockedCells="1"/>
  <mergeCells count="10">
    <mergeCell ref="A1:H1"/>
    <mergeCell ref="A6:H6"/>
    <mergeCell ref="J9:L9"/>
    <mergeCell ref="J10:L10"/>
    <mergeCell ref="A2:H2"/>
    <mergeCell ref="A4:H4"/>
    <mergeCell ref="A3:H3"/>
    <mergeCell ref="A5:H5"/>
    <mergeCell ref="J2:S2"/>
    <mergeCell ref="N9:P9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22"/>
  <sheetViews>
    <sheetView workbookViewId="0">
      <selection activeCell="K2" sqref="K2:T2"/>
    </sheetView>
  </sheetViews>
  <sheetFormatPr defaultRowHeight="14" x14ac:dyDescent="0.3"/>
  <cols>
    <col min="1" max="1" width="9.08203125" style="3" bestFit="1" customWidth="1"/>
    <col min="2" max="2" width="8.25" style="3" hidden="1" customWidth="1"/>
    <col min="3" max="3" width="10.25" style="3" customWidth="1"/>
    <col min="4" max="4" width="10.58203125" style="3" hidden="1" customWidth="1"/>
    <col min="5" max="6" width="10.58203125" style="3" customWidth="1"/>
    <col min="7" max="7" width="6.75" style="3" customWidth="1"/>
    <col min="8" max="8" width="11.58203125" style="4" customWidth="1"/>
    <col min="11" max="11" width="9.58203125" customWidth="1"/>
    <col min="12" max="12" width="3.75" customWidth="1"/>
    <col min="13" max="13" width="9.58203125" customWidth="1"/>
    <col min="15" max="15" width="5.75" bestFit="1" customWidth="1"/>
    <col min="16" max="16" width="2" bestFit="1" customWidth="1"/>
    <col min="17" max="17" width="7.25" bestFit="1" customWidth="1"/>
    <col min="20" max="20" width="10.33203125" customWidth="1"/>
  </cols>
  <sheetData>
    <row r="1" spans="1:20" ht="14.5" thickBot="1" x14ac:dyDescent="0.35">
      <c r="A1" s="67">
        <v>2023</v>
      </c>
      <c r="B1" s="67"/>
      <c r="C1" s="67"/>
      <c r="D1" s="67"/>
      <c r="E1" s="67"/>
      <c r="F1" s="67"/>
      <c r="G1" s="67"/>
      <c r="H1" s="67"/>
    </row>
    <row r="2" spans="1:20" ht="30.65" customHeight="1" thickBot="1" x14ac:dyDescent="0.35">
      <c r="A2" s="67" t="s">
        <v>33</v>
      </c>
      <c r="B2" s="67"/>
      <c r="C2" s="67"/>
      <c r="D2" s="67"/>
      <c r="E2" s="67"/>
      <c r="F2" s="67"/>
      <c r="G2" s="67"/>
      <c r="H2" s="67"/>
      <c r="K2" s="77" t="s">
        <v>34</v>
      </c>
      <c r="L2" s="78"/>
      <c r="M2" s="78"/>
      <c r="N2" s="78"/>
      <c r="O2" s="78"/>
      <c r="P2" s="78"/>
      <c r="Q2" s="78"/>
      <c r="R2" s="78"/>
      <c r="S2" s="78"/>
      <c r="T2" s="79"/>
    </row>
    <row r="3" spans="1:20" x14ac:dyDescent="0.3">
      <c r="A3" s="76" t="s">
        <v>2</v>
      </c>
      <c r="B3" s="76"/>
      <c r="C3" s="76"/>
      <c r="D3" s="76"/>
      <c r="E3" s="76"/>
      <c r="F3" s="76"/>
      <c r="G3" s="76"/>
      <c r="H3" s="76"/>
    </row>
    <row r="4" spans="1:20" s="1" customFormat="1" ht="30" customHeight="1" x14ac:dyDescent="0.3">
      <c r="A4" s="75" t="s">
        <v>3</v>
      </c>
      <c r="B4" s="75"/>
      <c r="C4" s="75"/>
      <c r="D4" s="75"/>
      <c r="E4" s="75"/>
      <c r="F4" s="75"/>
      <c r="G4" s="75"/>
      <c r="H4" s="75"/>
    </row>
    <row r="5" spans="1:20" x14ac:dyDescent="0.3">
      <c r="A5" s="68" t="s">
        <v>35</v>
      </c>
      <c r="B5" s="68"/>
      <c r="C5" s="68"/>
      <c r="D5" s="68"/>
      <c r="E5" s="68"/>
      <c r="F5" s="68"/>
      <c r="G5" s="68"/>
      <c r="H5" s="68"/>
    </row>
    <row r="6" spans="1:20" x14ac:dyDescent="0.3">
      <c r="A6" s="68" t="s">
        <v>36</v>
      </c>
      <c r="B6" s="68"/>
      <c r="C6" s="68"/>
      <c r="D6" s="68"/>
      <c r="E6" s="68"/>
      <c r="F6" s="68"/>
      <c r="G6" s="68"/>
      <c r="H6" s="68"/>
    </row>
    <row r="7" spans="1:20" ht="28.5" thickBot="1" x14ac:dyDescent="0.35">
      <c r="A7" s="25" t="s">
        <v>6</v>
      </c>
      <c r="B7" s="2" t="s">
        <v>7</v>
      </c>
      <c r="C7" s="2" t="s">
        <v>8</v>
      </c>
      <c r="D7" s="2" t="s">
        <v>9</v>
      </c>
      <c r="E7" s="25" t="s">
        <v>10</v>
      </c>
      <c r="F7" s="25" t="s">
        <v>11</v>
      </c>
      <c r="G7" s="2" t="s">
        <v>12</v>
      </c>
      <c r="H7" s="47" t="s">
        <v>13</v>
      </c>
    </row>
    <row r="8" spans="1:20" ht="14.5" thickBot="1" x14ac:dyDescent="0.35">
      <c r="A8" s="50">
        <v>222</v>
      </c>
      <c r="B8" s="48">
        <v>37</v>
      </c>
      <c r="C8" s="48">
        <v>37</v>
      </c>
      <c r="D8" s="48">
        <v>365</v>
      </c>
      <c r="E8" s="53">
        <v>44927</v>
      </c>
      <c r="F8" s="53">
        <v>45291</v>
      </c>
      <c r="G8" s="48">
        <f>(F8-E8)+1</f>
        <v>365</v>
      </c>
      <c r="H8" s="49">
        <f t="shared" ref="H8:H22" si="0">A8/B8*C8/D8*G8</f>
        <v>222.00000000000003</v>
      </c>
      <c r="K8" s="81" t="s">
        <v>15</v>
      </c>
      <c r="L8" s="82"/>
      <c r="M8" s="83"/>
      <c r="O8" s="39" t="s">
        <v>17</v>
      </c>
      <c r="P8" s="40"/>
      <c r="Q8" s="41" t="s">
        <v>18</v>
      </c>
    </row>
    <row r="9" spans="1:20" ht="14.5" thickBot="1" x14ac:dyDescent="0.35">
      <c r="A9" s="50">
        <v>259</v>
      </c>
      <c r="B9" s="48">
        <v>37</v>
      </c>
      <c r="C9" s="48">
        <v>37</v>
      </c>
      <c r="D9" s="48">
        <v>365</v>
      </c>
      <c r="E9" s="53">
        <v>44927</v>
      </c>
      <c r="F9" s="53">
        <v>45291</v>
      </c>
      <c r="G9" s="48">
        <f t="shared" ref="G9:G13" si="1">(F9-E9)+1</f>
        <v>365</v>
      </c>
      <c r="H9" s="49">
        <f t="shared" ref="H9:H13" si="2">A9/B9*C9/D9*G9</f>
        <v>259</v>
      </c>
      <c r="K9" s="84">
        <v>2023</v>
      </c>
      <c r="L9" s="85"/>
      <c r="M9" s="86"/>
      <c r="O9" s="22">
        <v>0.1</v>
      </c>
      <c r="P9" s="8" t="s">
        <v>20</v>
      </c>
      <c r="Q9" s="38">
        <f>60*O9</f>
        <v>6</v>
      </c>
    </row>
    <row r="10" spans="1:20" x14ac:dyDescent="0.3">
      <c r="A10" s="11"/>
      <c r="B10" s="48">
        <v>37</v>
      </c>
      <c r="C10" s="5">
        <v>37</v>
      </c>
      <c r="D10" s="5">
        <v>365</v>
      </c>
      <c r="E10" s="11"/>
      <c r="F10" s="11"/>
      <c r="G10" s="5">
        <f t="shared" si="1"/>
        <v>1</v>
      </c>
      <c r="H10" s="45">
        <f t="shared" si="2"/>
        <v>0</v>
      </c>
      <c r="K10" s="35"/>
      <c r="L10" s="36"/>
      <c r="M10" s="37" t="s">
        <v>19</v>
      </c>
      <c r="O10" s="23">
        <v>0.2</v>
      </c>
      <c r="P10" s="14" t="s">
        <v>20</v>
      </c>
      <c r="Q10" s="32">
        <f t="shared" ref="Q10:Q17" si="3">60*O10</f>
        <v>12</v>
      </c>
    </row>
    <row r="11" spans="1:20" x14ac:dyDescent="0.3">
      <c r="A11" s="11"/>
      <c r="B11" s="48">
        <v>37</v>
      </c>
      <c r="C11" s="5">
        <v>37</v>
      </c>
      <c r="D11" s="5">
        <v>365</v>
      </c>
      <c r="E11" s="11"/>
      <c r="F11" s="11"/>
      <c r="G11" s="5">
        <f t="shared" si="1"/>
        <v>1</v>
      </c>
      <c r="H11" s="45">
        <f t="shared" si="2"/>
        <v>0</v>
      </c>
      <c r="K11" s="31" t="s">
        <v>21</v>
      </c>
      <c r="L11" s="14">
        <v>31</v>
      </c>
      <c r="M11" s="32">
        <f>L11+L10</f>
        <v>31</v>
      </c>
      <c r="O11" s="23">
        <v>0.3</v>
      </c>
      <c r="P11" s="14" t="s">
        <v>20</v>
      </c>
      <c r="Q11" s="32">
        <f t="shared" si="3"/>
        <v>18</v>
      </c>
    </row>
    <row r="12" spans="1:20" x14ac:dyDescent="0.3">
      <c r="A12" s="11"/>
      <c r="B12" s="48">
        <v>37</v>
      </c>
      <c r="C12" s="5">
        <v>37</v>
      </c>
      <c r="D12" s="5">
        <v>365</v>
      </c>
      <c r="E12" s="11"/>
      <c r="F12" s="11"/>
      <c r="G12" s="5">
        <f t="shared" si="1"/>
        <v>1</v>
      </c>
      <c r="H12" s="45">
        <f t="shared" si="2"/>
        <v>0</v>
      </c>
      <c r="K12" s="31" t="s">
        <v>22</v>
      </c>
      <c r="L12" s="14">
        <v>28</v>
      </c>
      <c r="M12" s="32">
        <f t="shared" ref="M12:M22" si="4">L12+M11</f>
        <v>59</v>
      </c>
      <c r="O12" s="23">
        <v>0.4</v>
      </c>
      <c r="P12" s="14" t="s">
        <v>20</v>
      </c>
      <c r="Q12" s="32">
        <f t="shared" si="3"/>
        <v>24</v>
      </c>
    </row>
    <row r="13" spans="1:20" x14ac:dyDescent="0.3">
      <c r="A13" s="11"/>
      <c r="B13" s="48">
        <v>37</v>
      </c>
      <c r="C13" s="5">
        <v>37</v>
      </c>
      <c r="D13" s="5">
        <v>365</v>
      </c>
      <c r="E13" s="11"/>
      <c r="F13" s="11"/>
      <c r="G13" s="5">
        <f t="shared" si="1"/>
        <v>1</v>
      </c>
      <c r="H13" s="45">
        <f t="shared" si="2"/>
        <v>0</v>
      </c>
      <c r="K13" s="31" t="s">
        <v>23</v>
      </c>
      <c r="L13" s="14">
        <v>31</v>
      </c>
      <c r="M13" s="32">
        <f t="shared" si="4"/>
        <v>90</v>
      </c>
      <c r="O13" s="23">
        <v>0.5</v>
      </c>
      <c r="P13" s="14" t="s">
        <v>20</v>
      </c>
      <c r="Q13" s="32">
        <f t="shared" si="3"/>
        <v>30</v>
      </c>
    </row>
    <row r="14" spans="1:20" x14ac:dyDescent="0.3">
      <c r="A14" s="11"/>
      <c r="B14" s="48">
        <v>37</v>
      </c>
      <c r="C14" s="5">
        <v>37</v>
      </c>
      <c r="D14" s="5">
        <v>365</v>
      </c>
      <c r="E14" s="11"/>
      <c r="F14" s="11"/>
      <c r="G14" s="5">
        <f t="shared" ref="G14:G22" si="5">(F14-E14)+1</f>
        <v>1</v>
      </c>
      <c r="H14" s="45">
        <f t="shared" si="0"/>
        <v>0</v>
      </c>
      <c r="K14" s="31" t="s">
        <v>24</v>
      </c>
      <c r="L14" s="14">
        <v>30</v>
      </c>
      <c r="M14" s="32">
        <f t="shared" si="4"/>
        <v>120</v>
      </c>
      <c r="O14" s="23">
        <v>0.6</v>
      </c>
      <c r="P14" s="14" t="s">
        <v>20</v>
      </c>
      <c r="Q14" s="32">
        <f t="shared" si="3"/>
        <v>36</v>
      </c>
    </row>
    <row r="15" spans="1:20" x14ac:dyDescent="0.3">
      <c r="A15" s="11"/>
      <c r="B15" s="48">
        <v>37</v>
      </c>
      <c r="C15" s="5">
        <v>37</v>
      </c>
      <c r="D15" s="5">
        <v>365</v>
      </c>
      <c r="E15" s="11"/>
      <c r="F15" s="11"/>
      <c r="G15" s="5">
        <f t="shared" si="5"/>
        <v>1</v>
      </c>
      <c r="H15" s="45">
        <f t="shared" si="0"/>
        <v>0</v>
      </c>
      <c r="K15" s="31" t="s">
        <v>25</v>
      </c>
      <c r="L15" s="14">
        <v>31</v>
      </c>
      <c r="M15" s="32">
        <f t="shared" si="4"/>
        <v>151</v>
      </c>
      <c r="O15" s="23">
        <v>0.7</v>
      </c>
      <c r="P15" s="14" t="s">
        <v>20</v>
      </c>
      <c r="Q15" s="32">
        <f t="shared" si="3"/>
        <v>42</v>
      </c>
    </row>
    <row r="16" spans="1:20" x14ac:dyDescent="0.3">
      <c r="A16" s="11"/>
      <c r="B16" s="48">
        <v>37</v>
      </c>
      <c r="C16" s="5">
        <v>37</v>
      </c>
      <c r="D16" s="5">
        <v>365</v>
      </c>
      <c r="E16" s="11"/>
      <c r="F16" s="11"/>
      <c r="G16" s="5">
        <f t="shared" si="5"/>
        <v>1</v>
      </c>
      <c r="H16" s="45">
        <f t="shared" si="0"/>
        <v>0</v>
      </c>
      <c r="K16" s="31" t="s">
        <v>26</v>
      </c>
      <c r="L16" s="14">
        <v>30</v>
      </c>
      <c r="M16" s="32">
        <f t="shared" si="4"/>
        <v>181</v>
      </c>
      <c r="O16" s="23">
        <v>0.8</v>
      </c>
      <c r="P16" s="14" t="s">
        <v>20</v>
      </c>
      <c r="Q16" s="32">
        <f t="shared" si="3"/>
        <v>48</v>
      </c>
    </row>
    <row r="17" spans="1:17" ht="14.5" thickBot="1" x14ac:dyDescent="0.35">
      <c r="A17" s="11"/>
      <c r="B17" s="48">
        <v>37</v>
      </c>
      <c r="C17" s="5">
        <v>37</v>
      </c>
      <c r="D17" s="5">
        <v>365</v>
      </c>
      <c r="E17" s="11"/>
      <c r="F17" s="11"/>
      <c r="G17" s="5">
        <f t="shared" si="5"/>
        <v>1</v>
      </c>
      <c r="H17" s="45">
        <f t="shared" si="0"/>
        <v>0</v>
      </c>
      <c r="K17" s="31" t="s">
        <v>27</v>
      </c>
      <c r="L17" s="14">
        <v>31</v>
      </c>
      <c r="M17" s="32">
        <f t="shared" si="4"/>
        <v>212</v>
      </c>
      <c r="O17" s="24">
        <v>0.9</v>
      </c>
      <c r="P17" s="17" t="s">
        <v>20</v>
      </c>
      <c r="Q17" s="34">
        <f t="shared" si="3"/>
        <v>54</v>
      </c>
    </row>
    <row r="18" spans="1:17" x14ac:dyDescent="0.3">
      <c r="A18" s="11"/>
      <c r="B18" s="48">
        <v>37</v>
      </c>
      <c r="C18" s="5">
        <v>37</v>
      </c>
      <c r="D18" s="5">
        <v>365</v>
      </c>
      <c r="E18" s="11"/>
      <c r="F18" s="11"/>
      <c r="G18" s="5">
        <f t="shared" si="5"/>
        <v>1</v>
      </c>
      <c r="H18" s="45">
        <f t="shared" si="0"/>
        <v>0</v>
      </c>
      <c r="K18" s="31" t="s">
        <v>28</v>
      </c>
      <c r="L18" s="14">
        <v>31</v>
      </c>
      <c r="M18" s="32">
        <f t="shared" si="4"/>
        <v>243</v>
      </c>
    </row>
    <row r="19" spans="1:17" x14ac:dyDescent="0.3">
      <c r="A19" s="11"/>
      <c r="B19" s="48">
        <v>37</v>
      </c>
      <c r="C19" s="5">
        <v>37</v>
      </c>
      <c r="D19" s="5">
        <v>365</v>
      </c>
      <c r="E19" s="11"/>
      <c r="F19" s="11"/>
      <c r="G19" s="5">
        <f t="shared" si="5"/>
        <v>1</v>
      </c>
      <c r="H19" s="45">
        <f t="shared" si="0"/>
        <v>0</v>
      </c>
      <c r="K19" s="31" t="s">
        <v>29</v>
      </c>
      <c r="L19" s="14">
        <v>30</v>
      </c>
      <c r="M19" s="32">
        <f t="shared" si="4"/>
        <v>273</v>
      </c>
    </row>
    <row r="20" spans="1:17" x14ac:dyDescent="0.3">
      <c r="A20" s="11"/>
      <c r="B20" s="48">
        <v>37</v>
      </c>
      <c r="C20" s="5">
        <v>37</v>
      </c>
      <c r="D20" s="5">
        <v>365</v>
      </c>
      <c r="E20" s="11"/>
      <c r="F20" s="11"/>
      <c r="G20" s="5">
        <f t="shared" si="5"/>
        <v>1</v>
      </c>
      <c r="H20" s="45">
        <f t="shared" si="0"/>
        <v>0</v>
      </c>
      <c r="K20" s="31" t="s">
        <v>30</v>
      </c>
      <c r="L20" s="14">
        <v>31</v>
      </c>
      <c r="M20" s="32">
        <f t="shared" si="4"/>
        <v>304</v>
      </c>
    </row>
    <row r="21" spans="1:17" x14ac:dyDescent="0.3">
      <c r="A21" s="11"/>
      <c r="B21" s="48">
        <v>37</v>
      </c>
      <c r="C21" s="5">
        <v>37</v>
      </c>
      <c r="D21" s="5">
        <v>365</v>
      </c>
      <c r="E21" s="11"/>
      <c r="F21" s="11"/>
      <c r="G21" s="5">
        <f t="shared" si="5"/>
        <v>1</v>
      </c>
      <c r="H21" s="45">
        <f t="shared" si="0"/>
        <v>0</v>
      </c>
      <c r="K21" s="31" t="s">
        <v>31</v>
      </c>
      <c r="L21" s="14">
        <v>30</v>
      </c>
      <c r="M21" s="32">
        <f t="shared" si="4"/>
        <v>334</v>
      </c>
    </row>
    <row r="22" spans="1:17" ht="14.5" thickBot="1" x14ac:dyDescent="0.35">
      <c r="A22" s="11"/>
      <c r="B22" s="48">
        <v>37</v>
      </c>
      <c r="C22" s="5">
        <v>37</v>
      </c>
      <c r="D22" s="5">
        <v>365</v>
      </c>
      <c r="E22" s="11"/>
      <c r="F22" s="11"/>
      <c r="G22" s="5">
        <f t="shared" si="5"/>
        <v>1</v>
      </c>
      <c r="H22" s="45">
        <f t="shared" si="0"/>
        <v>0</v>
      </c>
      <c r="K22" s="33" t="s">
        <v>32</v>
      </c>
      <c r="L22" s="17">
        <v>31</v>
      </c>
      <c r="M22" s="34">
        <f t="shared" si="4"/>
        <v>365</v>
      </c>
    </row>
  </sheetData>
  <sheetProtection selectLockedCells="1"/>
  <mergeCells count="9">
    <mergeCell ref="K8:M8"/>
    <mergeCell ref="K9:M9"/>
    <mergeCell ref="A1:H1"/>
    <mergeCell ref="A3:H3"/>
    <mergeCell ref="A4:H4"/>
    <mergeCell ref="A5:H5"/>
    <mergeCell ref="A6:H6"/>
    <mergeCell ref="A2:H2"/>
    <mergeCell ref="K2:T2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X23"/>
  <sheetViews>
    <sheetView topLeftCell="A7" zoomScaleNormal="100" workbookViewId="0">
      <selection sqref="A1:X23"/>
    </sheetView>
  </sheetViews>
  <sheetFormatPr defaultRowHeight="14" x14ac:dyDescent="0.3"/>
  <cols>
    <col min="1" max="1" width="9.58203125" customWidth="1"/>
    <col min="2" max="2" width="0" hidden="1" customWidth="1"/>
    <col min="3" max="3" width="10.08203125" customWidth="1"/>
    <col min="4" max="4" width="0" hidden="1" customWidth="1"/>
    <col min="5" max="5" width="11.33203125" customWidth="1"/>
    <col min="6" max="6" width="9.5" customWidth="1"/>
    <col min="7" max="7" width="8.25" bestFit="1" customWidth="1"/>
    <col min="8" max="8" width="11.25" hidden="1" customWidth="1"/>
    <col min="9" max="9" width="0" hidden="1" customWidth="1"/>
    <col min="10" max="10" width="11.33203125" customWidth="1"/>
    <col min="11" max="11" width="12.75" customWidth="1"/>
    <col min="14" max="14" width="9.58203125" customWidth="1"/>
    <col min="15" max="15" width="3.83203125" customWidth="1"/>
    <col min="16" max="16" width="9.58203125" customWidth="1"/>
    <col min="18" max="18" width="5.75" bestFit="1" customWidth="1"/>
    <col min="19" max="19" width="2" bestFit="1" customWidth="1"/>
    <col min="20" max="20" width="7.25" bestFit="1" customWidth="1"/>
    <col min="24" max="24" width="24.5" customWidth="1"/>
  </cols>
  <sheetData>
    <row r="1" spans="1:24" ht="14.5" thickBot="1" x14ac:dyDescent="0.35">
      <c r="A1" s="76">
        <v>2023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24" s="18" customFormat="1" ht="37.9" customHeight="1" thickBot="1" x14ac:dyDescent="0.4">
      <c r="A2" s="76" t="s">
        <v>37</v>
      </c>
      <c r="B2" s="76"/>
      <c r="C2" s="76"/>
      <c r="D2" s="76"/>
      <c r="E2" s="76"/>
      <c r="F2" s="76"/>
      <c r="G2" s="76"/>
      <c r="H2" s="76"/>
      <c r="I2" s="76"/>
      <c r="J2" s="76"/>
      <c r="K2" s="76"/>
      <c r="M2" s="77" t="s">
        <v>38</v>
      </c>
      <c r="N2" s="78"/>
      <c r="O2" s="78"/>
      <c r="P2" s="78"/>
      <c r="Q2" s="78"/>
      <c r="R2" s="78"/>
      <c r="S2" s="78"/>
      <c r="T2" s="78"/>
      <c r="U2" s="78"/>
      <c r="V2" s="78"/>
      <c r="W2" s="78"/>
      <c r="X2" s="79"/>
    </row>
    <row r="3" spans="1:24" ht="18" x14ac:dyDescent="0.3">
      <c r="A3" s="90" t="s">
        <v>39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24" x14ac:dyDescent="0.3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24" ht="28.15" customHeight="1" x14ac:dyDescent="0.3">
      <c r="A5" s="75" t="s">
        <v>40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24" x14ac:dyDescent="0.3">
      <c r="A6" s="68" t="s">
        <v>4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24" s="1" customFormat="1" x14ac:dyDescent="0.3">
      <c r="A7" s="68" t="s">
        <v>5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24" ht="28.5" thickBot="1" x14ac:dyDescent="0.35">
      <c r="A8" s="25" t="s">
        <v>6</v>
      </c>
      <c r="B8" s="2" t="s">
        <v>7</v>
      </c>
      <c r="C8" s="25" t="s">
        <v>8</v>
      </c>
      <c r="D8" s="2" t="s">
        <v>9</v>
      </c>
      <c r="E8" s="25" t="s">
        <v>10</v>
      </c>
      <c r="F8" s="25" t="s">
        <v>11</v>
      </c>
      <c r="G8" s="2" t="s">
        <v>12</v>
      </c>
      <c r="H8" s="47" t="s">
        <v>13</v>
      </c>
      <c r="I8" s="2" t="s">
        <v>41</v>
      </c>
      <c r="J8" s="25" t="s">
        <v>42</v>
      </c>
      <c r="K8" s="52" t="s">
        <v>43</v>
      </c>
      <c r="L8" s="1"/>
    </row>
    <row r="9" spans="1:24" ht="14.5" thickBot="1" x14ac:dyDescent="0.35">
      <c r="A9" s="50">
        <v>210</v>
      </c>
      <c r="B9" s="50">
        <v>35</v>
      </c>
      <c r="C9" s="50">
        <v>35</v>
      </c>
      <c r="D9" s="50">
        <v>365</v>
      </c>
      <c r="E9" s="53">
        <v>44927</v>
      </c>
      <c r="F9" s="53">
        <v>45291</v>
      </c>
      <c r="G9" s="48">
        <f>(F9-E9)+1</f>
        <v>365</v>
      </c>
      <c r="H9" s="51">
        <f t="shared" ref="H9:H17" si="0">A9/B9*C9/D9*G9</f>
        <v>210</v>
      </c>
      <c r="I9" s="48">
        <v>52</v>
      </c>
      <c r="J9" s="50">
        <v>52</v>
      </c>
      <c r="K9" s="49">
        <f>H9/I9*J9</f>
        <v>210</v>
      </c>
      <c r="L9" t="s">
        <v>14</v>
      </c>
      <c r="N9" s="72" t="s">
        <v>15</v>
      </c>
      <c r="O9" s="73"/>
      <c r="P9" s="74"/>
      <c r="R9" s="39" t="s">
        <v>17</v>
      </c>
      <c r="S9" s="40"/>
      <c r="T9" s="41" t="s">
        <v>18</v>
      </c>
    </row>
    <row r="10" spans="1:24" x14ac:dyDescent="0.3">
      <c r="A10" s="50">
        <v>245</v>
      </c>
      <c r="B10" s="50">
        <v>35</v>
      </c>
      <c r="C10" s="50">
        <v>35</v>
      </c>
      <c r="D10" s="50">
        <v>365</v>
      </c>
      <c r="E10" s="53">
        <v>44927</v>
      </c>
      <c r="F10" s="53">
        <v>45291</v>
      </c>
      <c r="G10" s="48">
        <f t="shared" ref="G10:G23" si="1">(F10-E10)+1</f>
        <v>365</v>
      </c>
      <c r="H10" s="51">
        <f t="shared" si="0"/>
        <v>245</v>
      </c>
      <c r="I10" s="48">
        <v>52</v>
      </c>
      <c r="J10" s="50">
        <v>52</v>
      </c>
      <c r="K10" s="49">
        <f t="shared" ref="K10:K17" si="2">H10/I10*J10</f>
        <v>245</v>
      </c>
      <c r="N10" s="87">
        <v>2023</v>
      </c>
      <c r="O10" s="88"/>
      <c r="P10" s="89"/>
      <c r="R10" s="22">
        <v>0.1</v>
      </c>
      <c r="S10" s="8" t="s">
        <v>20</v>
      </c>
      <c r="T10" s="38">
        <f>60*R10</f>
        <v>6</v>
      </c>
    </row>
    <row r="11" spans="1:24" x14ac:dyDescent="0.3">
      <c r="A11" s="11"/>
      <c r="B11" s="11">
        <v>35</v>
      </c>
      <c r="C11" s="11"/>
      <c r="D11" s="11">
        <v>365</v>
      </c>
      <c r="E11" s="54"/>
      <c r="F11" s="54"/>
      <c r="G11" s="5">
        <f t="shared" si="1"/>
        <v>1</v>
      </c>
      <c r="H11" s="20">
        <f t="shared" si="0"/>
        <v>0</v>
      </c>
      <c r="I11" s="5">
        <v>52</v>
      </c>
      <c r="J11" s="11"/>
      <c r="K11" s="45">
        <f t="shared" si="2"/>
        <v>0</v>
      </c>
      <c r="N11" s="29"/>
      <c r="O11" s="6"/>
      <c r="P11" s="30" t="s">
        <v>19</v>
      </c>
      <c r="R11" s="23">
        <v>0.2</v>
      </c>
      <c r="S11" s="14" t="s">
        <v>20</v>
      </c>
      <c r="T11" s="32">
        <f t="shared" ref="T11:T18" si="3">60*R11</f>
        <v>12</v>
      </c>
    </row>
    <row r="12" spans="1:24" x14ac:dyDescent="0.3">
      <c r="A12" s="11"/>
      <c r="B12" s="11">
        <v>35</v>
      </c>
      <c r="C12" s="11"/>
      <c r="D12" s="11">
        <v>365</v>
      </c>
      <c r="E12" s="54"/>
      <c r="F12" s="54"/>
      <c r="G12" s="5">
        <f t="shared" si="1"/>
        <v>1</v>
      </c>
      <c r="H12" s="20">
        <f t="shared" si="0"/>
        <v>0</v>
      </c>
      <c r="I12" s="5">
        <v>52</v>
      </c>
      <c r="J12" s="11"/>
      <c r="K12" s="45">
        <f t="shared" si="2"/>
        <v>0</v>
      </c>
      <c r="N12" s="31" t="s">
        <v>21</v>
      </c>
      <c r="O12" s="14">
        <v>31</v>
      </c>
      <c r="P12" s="32">
        <f>O12+O11</f>
        <v>31</v>
      </c>
      <c r="R12" s="23">
        <v>0.3</v>
      </c>
      <c r="S12" s="14" t="s">
        <v>20</v>
      </c>
      <c r="T12" s="32">
        <f t="shared" si="3"/>
        <v>18</v>
      </c>
    </row>
    <row r="13" spans="1:24" x14ac:dyDescent="0.3">
      <c r="A13" s="11"/>
      <c r="B13" s="11">
        <v>35</v>
      </c>
      <c r="C13" s="11"/>
      <c r="D13" s="11">
        <v>365</v>
      </c>
      <c r="E13" s="54"/>
      <c r="F13" s="54"/>
      <c r="G13" s="5">
        <f t="shared" si="1"/>
        <v>1</v>
      </c>
      <c r="H13" s="20">
        <f t="shared" si="0"/>
        <v>0</v>
      </c>
      <c r="I13" s="5">
        <v>52</v>
      </c>
      <c r="J13" s="11"/>
      <c r="K13" s="45">
        <f t="shared" si="2"/>
        <v>0</v>
      </c>
      <c r="N13" s="31" t="s">
        <v>22</v>
      </c>
      <c r="O13" s="14">
        <v>28</v>
      </c>
      <c r="P13" s="32">
        <f t="shared" ref="P13:P23" si="4">O13+P12</f>
        <v>59</v>
      </c>
      <c r="R13" s="23">
        <v>0.4</v>
      </c>
      <c r="S13" s="14" t="s">
        <v>20</v>
      </c>
      <c r="T13" s="32">
        <f t="shared" si="3"/>
        <v>24</v>
      </c>
    </row>
    <row r="14" spans="1:24" x14ac:dyDescent="0.3">
      <c r="A14" s="11"/>
      <c r="B14" s="11">
        <v>35</v>
      </c>
      <c r="C14" s="11"/>
      <c r="D14" s="11">
        <v>365</v>
      </c>
      <c r="E14" s="54"/>
      <c r="F14" s="54"/>
      <c r="G14" s="5">
        <f t="shared" si="1"/>
        <v>1</v>
      </c>
      <c r="H14" s="20">
        <f t="shared" si="0"/>
        <v>0</v>
      </c>
      <c r="I14" s="5">
        <v>52</v>
      </c>
      <c r="J14" s="11"/>
      <c r="K14" s="45">
        <f t="shared" si="2"/>
        <v>0</v>
      </c>
      <c r="N14" s="31" t="s">
        <v>23</v>
      </c>
      <c r="O14" s="14">
        <v>31</v>
      </c>
      <c r="P14" s="32">
        <f t="shared" si="4"/>
        <v>90</v>
      </c>
      <c r="R14" s="23">
        <v>0.5</v>
      </c>
      <c r="S14" s="14" t="s">
        <v>20</v>
      </c>
      <c r="T14" s="32">
        <f t="shared" si="3"/>
        <v>30</v>
      </c>
    </row>
    <row r="15" spans="1:24" x14ac:dyDescent="0.3">
      <c r="A15" s="11"/>
      <c r="B15" s="11">
        <v>35</v>
      </c>
      <c r="C15" s="11"/>
      <c r="D15" s="11">
        <v>365</v>
      </c>
      <c r="E15" s="54"/>
      <c r="F15" s="54"/>
      <c r="G15" s="5">
        <f t="shared" si="1"/>
        <v>1</v>
      </c>
      <c r="H15" s="20">
        <f t="shared" si="0"/>
        <v>0</v>
      </c>
      <c r="I15" s="5">
        <v>52</v>
      </c>
      <c r="J15" s="11"/>
      <c r="K15" s="45">
        <f t="shared" si="2"/>
        <v>0</v>
      </c>
      <c r="N15" s="31" t="s">
        <v>24</v>
      </c>
      <c r="O15" s="14">
        <v>30</v>
      </c>
      <c r="P15" s="32">
        <f t="shared" si="4"/>
        <v>120</v>
      </c>
      <c r="R15" s="23">
        <v>0.6</v>
      </c>
      <c r="S15" s="14" t="s">
        <v>20</v>
      </c>
      <c r="T15" s="32">
        <f t="shared" si="3"/>
        <v>36</v>
      </c>
    </row>
    <row r="16" spans="1:24" x14ac:dyDescent="0.3">
      <c r="A16" s="11"/>
      <c r="B16" s="11">
        <v>35</v>
      </c>
      <c r="C16" s="11"/>
      <c r="D16" s="11">
        <v>365</v>
      </c>
      <c r="E16" s="54"/>
      <c r="F16" s="54"/>
      <c r="G16" s="5">
        <f t="shared" si="1"/>
        <v>1</v>
      </c>
      <c r="H16" s="20">
        <f t="shared" si="0"/>
        <v>0</v>
      </c>
      <c r="I16" s="5">
        <v>52</v>
      </c>
      <c r="J16" s="11"/>
      <c r="K16" s="45">
        <f t="shared" si="2"/>
        <v>0</v>
      </c>
      <c r="N16" s="31" t="s">
        <v>25</v>
      </c>
      <c r="O16" s="14">
        <v>31</v>
      </c>
      <c r="P16" s="32">
        <f t="shared" si="4"/>
        <v>151</v>
      </c>
      <c r="R16" s="23">
        <v>0.7</v>
      </c>
      <c r="S16" s="14" t="s">
        <v>20</v>
      </c>
      <c r="T16" s="32">
        <f t="shared" si="3"/>
        <v>42</v>
      </c>
    </row>
    <row r="17" spans="1:20" x14ac:dyDescent="0.3">
      <c r="A17" s="11"/>
      <c r="B17" s="11">
        <v>35</v>
      </c>
      <c r="C17" s="11"/>
      <c r="D17" s="11">
        <v>365</v>
      </c>
      <c r="E17" s="54"/>
      <c r="F17" s="54"/>
      <c r="G17" s="5">
        <f t="shared" si="1"/>
        <v>1</v>
      </c>
      <c r="H17" s="20">
        <f t="shared" si="0"/>
        <v>0</v>
      </c>
      <c r="I17" s="5">
        <v>52</v>
      </c>
      <c r="J17" s="11"/>
      <c r="K17" s="45">
        <f t="shared" si="2"/>
        <v>0</v>
      </c>
      <c r="N17" s="31" t="s">
        <v>26</v>
      </c>
      <c r="O17" s="14">
        <v>30</v>
      </c>
      <c r="P17" s="32">
        <f t="shared" si="4"/>
        <v>181</v>
      </c>
      <c r="R17" s="23">
        <v>0.8</v>
      </c>
      <c r="S17" s="14" t="s">
        <v>20</v>
      </c>
      <c r="T17" s="32">
        <f t="shared" si="3"/>
        <v>48</v>
      </c>
    </row>
    <row r="18" spans="1:20" ht="14.5" thickBot="1" x14ac:dyDescent="0.35">
      <c r="A18" s="11"/>
      <c r="B18" s="11">
        <v>35</v>
      </c>
      <c r="C18" s="11"/>
      <c r="D18" s="11">
        <v>365</v>
      </c>
      <c r="E18" s="54"/>
      <c r="F18" s="54"/>
      <c r="G18" s="5">
        <f t="shared" si="1"/>
        <v>1</v>
      </c>
      <c r="H18" s="20">
        <f t="shared" ref="H18:H23" si="5">A18/B18*C18/D18*G18</f>
        <v>0</v>
      </c>
      <c r="I18" s="5">
        <v>52</v>
      </c>
      <c r="J18" s="11"/>
      <c r="K18" s="45">
        <f t="shared" ref="K18:K23" si="6">H18/I18*J18</f>
        <v>0</v>
      </c>
      <c r="N18" s="31" t="s">
        <v>27</v>
      </c>
      <c r="O18" s="14">
        <v>31</v>
      </c>
      <c r="P18" s="32">
        <f t="shared" si="4"/>
        <v>212</v>
      </c>
      <c r="R18" s="24">
        <v>0.9</v>
      </c>
      <c r="S18" s="17" t="s">
        <v>20</v>
      </c>
      <c r="T18" s="34">
        <f t="shared" si="3"/>
        <v>54</v>
      </c>
    </row>
    <row r="19" spans="1:20" x14ac:dyDescent="0.3">
      <c r="A19" s="11"/>
      <c r="B19" s="11">
        <v>35</v>
      </c>
      <c r="C19" s="11"/>
      <c r="D19" s="11">
        <v>365</v>
      </c>
      <c r="E19" s="54"/>
      <c r="F19" s="54"/>
      <c r="G19" s="5">
        <f t="shared" si="1"/>
        <v>1</v>
      </c>
      <c r="H19" s="20">
        <f t="shared" si="5"/>
        <v>0</v>
      </c>
      <c r="I19" s="5">
        <v>52</v>
      </c>
      <c r="J19" s="11"/>
      <c r="K19" s="45">
        <f t="shared" si="6"/>
        <v>0</v>
      </c>
      <c r="N19" s="31" t="s">
        <v>28</v>
      </c>
      <c r="O19" s="14">
        <v>31</v>
      </c>
      <c r="P19" s="32">
        <f t="shared" si="4"/>
        <v>243</v>
      </c>
    </row>
    <row r="20" spans="1:20" x14ac:dyDescent="0.3">
      <c r="A20" s="11"/>
      <c r="B20" s="11">
        <v>35</v>
      </c>
      <c r="C20" s="11"/>
      <c r="D20" s="11">
        <v>365</v>
      </c>
      <c r="E20" s="54"/>
      <c r="F20" s="54"/>
      <c r="G20" s="5">
        <f t="shared" si="1"/>
        <v>1</v>
      </c>
      <c r="H20" s="20">
        <f t="shared" si="5"/>
        <v>0</v>
      </c>
      <c r="I20" s="5">
        <v>52</v>
      </c>
      <c r="J20" s="11"/>
      <c r="K20" s="45">
        <f t="shared" si="6"/>
        <v>0</v>
      </c>
      <c r="N20" s="31" t="s">
        <v>29</v>
      </c>
      <c r="O20" s="14">
        <v>30</v>
      </c>
      <c r="P20" s="32">
        <f t="shared" si="4"/>
        <v>273</v>
      </c>
    </row>
    <row r="21" spans="1:20" x14ac:dyDescent="0.3">
      <c r="A21" s="11"/>
      <c r="B21" s="11">
        <v>35</v>
      </c>
      <c r="C21" s="11"/>
      <c r="D21" s="11">
        <v>365</v>
      </c>
      <c r="E21" s="54"/>
      <c r="F21" s="54"/>
      <c r="G21" s="5">
        <f t="shared" si="1"/>
        <v>1</v>
      </c>
      <c r="H21" s="20">
        <f t="shared" si="5"/>
        <v>0</v>
      </c>
      <c r="I21" s="5">
        <v>52</v>
      </c>
      <c r="J21" s="11"/>
      <c r="K21" s="45">
        <f t="shared" si="6"/>
        <v>0</v>
      </c>
      <c r="N21" s="31" t="s">
        <v>30</v>
      </c>
      <c r="O21" s="14">
        <v>31</v>
      </c>
      <c r="P21" s="32">
        <f t="shared" si="4"/>
        <v>304</v>
      </c>
    </row>
    <row r="22" spans="1:20" x14ac:dyDescent="0.3">
      <c r="A22" s="11"/>
      <c r="B22" s="11">
        <v>35</v>
      </c>
      <c r="C22" s="11"/>
      <c r="D22" s="11">
        <v>365</v>
      </c>
      <c r="E22" s="54"/>
      <c r="F22" s="54"/>
      <c r="G22" s="5">
        <f t="shared" si="1"/>
        <v>1</v>
      </c>
      <c r="H22" s="20">
        <f t="shared" si="5"/>
        <v>0</v>
      </c>
      <c r="I22" s="5">
        <v>52</v>
      </c>
      <c r="J22" s="11"/>
      <c r="K22" s="45">
        <f t="shared" si="6"/>
        <v>0</v>
      </c>
      <c r="N22" s="31" t="s">
        <v>31</v>
      </c>
      <c r="O22" s="14">
        <v>30</v>
      </c>
      <c r="P22" s="32">
        <f t="shared" si="4"/>
        <v>334</v>
      </c>
    </row>
    <row r="23" spans="1:20" ht="14.5" thickBot="1" x14ac:dyDescent="0.35">
      <c r="A23" s="11"/>
      <c r="B23" s="11">
        <v>35</v>
      </c>
      <c r="C23" s="11"/>
      <c r="D23" s="11">
        <v>365</v>
      </c>
      <c r="E23" s="54"/>
      <c r="F23" s="54"/>
      <c r="G23" s="5">
        <f t="shared" si="1"/>
        <v>1</v>
      </c>
      <c r="H23" s="20">
        <f t="shared" si="5"/>
        <v>0</v>
      </c>
      <c r="I23" s="5">
        <v>52</v>
      </c>
      <c r="J23" s="11"/>
      <c r="K23" s="45">
        <f t="shared" si="6"/>
        <v>0</v>
      </c>
      <c r="N23" s="33" t="s">
        <v>32</v>
      </c>
      <c r="O23" s="17">
        <v>31</v>
      </c>
      <c r="P23" s="34">
        <f t="shared" si="4"/>
        <v>365</v>
      </c>
    </row>
  </sheetData>
  <sheetProtection formatCells="0"/>
  <mergeCells count="10">
    <mergeCell ref="A1:K1"/>
    <mergeCell ref="A7:K7"/>
    <mergeCell ref="N9:P9"/>
    <mergeCell ref="N10:P10"/>
    <mergeCell ref="A5:K5"/>
    <mergeCell ref="A6:K6"/>
    <mergeCell ref="A2:K2"/>
    <mergeCell ref="A3:K3"/>
    <mergeCell ref="A4:K4"/>
    <mergeCell ref="M2:X2"/>
  </mergeCells>
  <pageMargins left="0.7" right="0.7" top="0.75" bottom="0.75" header="0.3" footer="0.3"/>
  <pageSetup paperSize="9" scale="6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P23"/>
  <sheetViews>
    <sheetView workbookViewId="0">
      <selection activeCell="G2" sqref="G2:O2"/>
    </sheetView>
  </sheetViews>
  <sheetFormatPr defaultRowHeight="14" x14ac:dyDescent="0.3"/>
  <cols>
    <col min="1" max="1" width="5" style="16" bestFit="1" customWidth="1"/>
    <col min="2" max="2" width="10.33203125" customWidth="1"/>
    <col min="3" max="3" width="8.25" hidden="1" customWidth="1"/>
    <col min="4" max="4" width="8.75" customWidth="1"/>
    <col min="5" max="5" width="9.75" customWidth="1"/>
    <col min="7" max="7" width="14.58203125" bestFit="1" customWidth="1"/>
    <col min="8" max="8" width="7.75" bestFit="1" customWidth="1"/>
    <col min="9" max="9" width="4.33203125" style="3" bestFit="1" customWidth="1"/>
    <col min="10" max="10" width="6.25" style="3" bestFit="1" customWidth="1"/>
    <col min="11" max="11" width="5.83203125" style="3" bestFit="1" customWidth="1"/>
    <col min="12" max="12" width="2" bestFit="1" customWidth="1"/>
    <col min="13" max="13" width="7.25" customWidth="1"/>
    <col min="14" max="14" width="2" bestFit="1" customWidth="1"/>
    <col min="15" max="15" width="7.25" bestFit="1" customWidth="1"/>
    <col min="17" max="17" width="2" bestFit="1" customWidth="1"/>
  </cols>
  <sheetData>
    <row r="1" spans="1:16" ht="22.5" customHeight="1" thickBot="1" x14ac:dyDescent="0.35">
      <c r="A1" s="76" t="s">
        <v>44</v>
      </c>
      <c r="B1" s="76"/>
      <c r="C1" s="76"/>
      <c r="D1" s="76"/>
      <c r="E1" s="76"/>
    </row>
    <row r="2" spans="1:16" ht="30" customHeight="1" thickBot="1" x14ac:dyDescent="0.35">
      <c r="A2" s="67" t="s">
        <v>0</v>
      </c>
      <c r="B2" s="67"/>
      <c r="C2" s="67"/>
      <c r="D2" s="67"/>
      <c r="E2" s="67"/>
      <c r="F2" s="12"/>
      <c r="G2" s="77" t="s">
        <v>45</v>
      </c>
      <c r="H2" s="78"/>
      <c r="I2" s="78"/>
      <c r="J2" s="78"/>
      <c r="K2" s="78"/>
      <c r="L2" s="78"/>
      <c r="M2" s="78"/>
      <c r="N2" s="78"/>
      <c r="O2" s="79"/>
      <c r="P2" s="1"/>
    </row>
    <row r="3" spans="1:16" ht="28.9" customHeight="1" thickBot="1" x14ac:dyDescent="0.35">
      <c r="A3" s="91" t="s">
        <v>46</v>
      </c>
      <c r="B3" s="91"/>
      <c r="C3" s="91"/>
      <c r="D3" s="91"/>
      <c r="E3" s="91"/>
    </row>
    <row r="4" spans="1:16" s="9" customFormat="1" ht="36.65" customHeight="1" thickBot="1" x14ac:dyDescent="0.35">
      <c r="A4" s="56" t="s">
        <v>47</v>
      </c>
      <c r="B4" s="2" t="s">
        <v>48</v>
      </c>
      <c r="C4" s="2" t="s">
        <v>49</v>
      </c>
      <c r="D4" s="55" t="s">
        <v>50</v>
      </c>
      <c r="E4" s="2" t="s">
        <v>13</v>
      </c>
      <c r="G4" s="92" t="s">
        <v>51</v>
      </c>
      <c r="H4" s="93"/>
      <c r="I4" s="93"/>
      <c r="J4" s="93"/>
      <c r="K4" s="94"/>
      <c r="M4" s="39" t="s">
        <v>17</v>
      </c>
      <c r="N4" s="40"/>
      <c r="O4" s="41" t="s">
        <v>18</v>
      </c>
    </row>
    <row r="5" spans="1:16" x14ac:dyDescent="0.3">
      <c r="A5" s="57">
        <v>6.5</v>
      </c>
      <c r="B5" s="14">
        <f>A5*7</f>
        <v>45.5</v>
      </c>
      <c r="C5" s="14">
        <v>35</v>
      </c>
      <c r="D5" s="10">
        <v>35</v>
      </c>
      <c r="E5" s="26">
        <f>B5/C5*D5</f>
        <v>45.5</v>
      </c>
      <c r="G5" s="43"/>
      <c r="H5" s="44"/>
      <c r="I5" s="8"/>
      <c r="J5" s="8"/>
      <c r="K5" s="38"/>
      <c r="M5" s="22">
        <v>0.1</v>
      </c>
      <c r="N5" s="8" t="s">
        <v>20</v>
      </c>
      <c r="O5" s="38">
        <f>60*M5</f>
        <v>6</v>
      </c>
    </row>
    <row r="6" spans="1:16" x14ac:dyDescent="0.3">
      <c r="A6" s="57">
        <v>6</v>
      </c>
      <c r="B6" s="14">
        <f t="shared" ref="B6:B17" si="0">A6*7</f>
        <v>42</v>
      </c>
      <c r="C6" s="14">
        <v>35</v>
      </c>
      <c r="D6" s="10"/>
      <c r="E6" s="26">
        <f t="shared" ref="E6:E17" si="1">B6/C6*D6</f>
        <v>0</v>
      </c>
      <c r="G6" s="31" t="s">
        <v>52</v>
      </c>
      <c r="H6" s="7" t="s">
        <v>53</v>
      </c>
      <c r="I6" s="14">
        <v>2</v>
      </c>
      <c r="J6" s="14" t="s">
        <v>54</v>
      </c>
      <c r="K6" s="32" t="s">
        <v>55</v>
      </c>
      <c r="M6" s="23">
        <v>0.2</v>
      </c>
      <c r="N6" s="14" t="s">
        <v>20</v>
      </c>
      <c r="O6" s="32">
        <f t="shared" ref="O6:O13" si="2">60*M6</f>
        <v>12</v>
      </c>
    </row>
    <row r="7" spans="1:16" x14ac:dyDescent="0.3">
      <c r="A7" s="57">
        <v>5.5</v>
      </c>
      <c r="B7" s="14">
        <f t="shared" si="0"/>
        <v>38.5</v>
      </c>
      <c r="C7" s="14">
        <v>35</v>
      </c>
      <c r="D7" s="10"/>
      <c r="E7" s="26">
        <f t="shared" si="1"/>
        <v>0</v>
      </c>
      <c r="G7" s="31" t="s">
        <v>52</v>
      </c>
      <c r="H7" s="7" t="s">
        <v>53</v>
      </c>
      <c r="I7" s="14">
        <v>3</v>
      </c>
      <c r="J7" s="14" t="s">
        <v>54</v>
      </c>
      <c r="K7" s="32" t="s">
        <v>55</v>
      </c>
      <c r="M7" s="23">
        <v>0.3</v>
      </c>
      <c r="N7" s="14" t="s">
        <v>20</v>
      </c>
      <c r="O7" s="32">
        <f t="shared" si="2"/>
        <v>18</v>
      </c>
    </row>
    <row r="8" spans="1:16" x14ac:dyDescent="0.3">
      <c r="A8" s="57">
        <v>5</v>
      </c>
      <c r="B8" s="14">
        <f t="shared" si="0"/>
        <v>35</v>
      </c>
      <c r="C8" s="14">
        <v>35</v>
      </c>
      <c r="D8" s="10"/>
      <c r="E8" s="26">
        <f t="shared" si="1"/>
        <v>0</v>
      </c>
      <c r="G8" s="31" t="s">
        <v>56</v>
      </c>
      <c r="H8" s="7" t="s">
        <v>57</v>
      </c>
      <c r="I8" s="14">
        <v>7</v>
      </c>
      <c r="J8" s="14" t="s">
        <v>54</v>
      </c>
      <c r="K8" s="32" t="s">
        <v>55</v>
      </c>
      <c r="M8" s="23">
        <v>0.4</v>
      </c>
      <c r="N8" s="14" t="s">
        <v>20</v>
      </c>
      <c r="O8" s="32">
        <f t="shared" si="2"/>
        <v>24</v>
      </c>
    </row>
    <row r="9" spans="1:16" x14ac:dyDescent="0.3">
      <c r="A9" s="57">
        <v>4.5</v>
      </c>
      <c r="B9" s="14">
        <f t="shared" si="0"/>
        <v>31.5</v>
      </c>
      <c r="C9" s="14">
        <v>35</v>
      </c>
      <c r="D9" s="10"/>
      <c r="E9" s="26">
        <f t="shared" si="1"/>
        <v>0</v>
      </c>
      <c r="G9" s="31" t="s">
        <v>58</v>
      </c>
      <c r="H9" s="7" t="s">
        <v>57</v>
      </c>
      <c r="I9" s="14">
        <v>10</v>
      </c>
      <c r="J9" s="14" t="s">
        <v>54</v>
      </c>
      <c r="K9" s="32" t="s">
        <v>55</v>
      </c>
      <c r="M9" s="23">
        <v>0.5</v>
      </c>
      <c r="N9" s="14" t="s">
        <v>20</v>
      </c>
      <c r="O9" s="32">
        <f t="shared" si="2"/>
        <v>30</v>
      </c>
    </row>
    <row r="10" spans="1:16" x14ac:dyDescent="0.3">
      <c r="A10" s="57">
        <v>4</v>
      </c>
      <c r="B10" s="14">
        <f t="shared" si="0"/>
        <v>28</v>
      </c>
      <c r="C10" s="14">
        <v>35</v>
      </c>
      <c r="D10" s="10"/>
      <c r="E10" s="26">
        <f t="shared" si="1"/>
        <v>0</v>
      </c>
      <c r="G10" s="31" t="s">
        <v>59</v>
      </c>
      <c r="H10" s="7" t="s">
        <v>32</v>
      </c>
      <c r="I10" s="14">
        <v>25</v>
      </c>
      <c r="J10" s="14" t="s">
        <v>54</v>
      </c>
      <c r="K10" s="32" t="s">
        <v>55</v>
      </c>
      <c r="M10" s="23">
        <v>0.6</v>
      </c>
      <c r="N10" s="14" t="s">
        <v>20</v>
      </c>
      <c r="O10" s="32">
        <f t="shared" si="2"/>
        <v>36</v>
      </c>
    </row>
    <row r="11" spans="1:16" x14ac:dyDescent="0.3">
      <c r="A11" s="57">
        <v>3.5</v>
      </c>
      <c r="B11" s="14">
        <f t="shared" si="0"/>
        <v>24.5</v>
      </c>
      <c r="C11" s="14">
        <v>35</v>
      </c>
      <c r="D11" s="10"/>
      <c r="E11" s="26">
        <f t="shared" si="1"/>
        <v>0</v>
      </c>
      <c r="G11" s="31" t="s">
        <v>60</v>
      </c>
      <c r="H11" s="7" t="s">
        <v>32</v>
      </c>
      <c r="I11" s="14">
        <v>26</v>
      </c>
      <c r="J11" s="14" t="s">
        <v>54</v>
      </c>
      <c r="K11" s="32" t="s">
        <v>55</v>
      </c>
      <c r="M11" s="23">
        <v>0.7</v>
      </c>
      <c r="N11" s="14" t="s">
        <v>20</v>
      </c>
      <c r="O11" s="32">
        <f t="shared" si="2"/>
        <v>42</v>
      </c>
    </row>
    <row r="12" spans="1:16" ht="14.5" thickBot="1" x14ac:dyDescent="0.35">
      <c r="A12" s="57">
        <v>3</v>
      </c>
      <c r="B12" s="14">
        <f t="shared" si="0"/>
        <v>21</v>
      </c>
      <c r="C12" s="14">
        <v>35</v>
      </c>
      <c r="D12" s="10"/>
      <c r="E12" s="26">
        <f t="shared" si="1"/>
        <v>0</v>
      </c>
      <c r="G12" s="33" t="s">
        <v>61</v>
      </c>
      <c r="H12" s="42" t="s">
        <v>32</v>
      </c>
      <c r="I12" s="17">
        <v>29</v>
      </c>
      <c r="J12" s="17" t="s">
        <v>62</v>
      </c>
      <c r="K12" s="34" t="s">
        <v>63</v>
      </c>
      <c r="M12" s="23">
        <v>0.8</v>
      </c>
      <c r="N12" s="14" t="s">
        <v>20</v>
      </c>
      <c r="O12" s="32">
        <f t="shared" si="2"/>
        <v>48</v>
      </c>
    </row>
    <row r="13" spans="1:16" ht="14.5" thickBot="1" x14ac:dyDescent="0.35">
      <c r="A13" s="57">
        <v>2.5</v>
      </c>
      <c r="B13" s="14">
        <f t="shared" si="0"/>
        <v>17.5</v>
      </c>
      <c r="C13" s="14">
        <v>35</v>
      </c>
      <c r="D13" s="10"/>
      <c r="E13" s="26">
        <f t="shared" si="1"/>
        <v>0</v>
      </c>
      <c r="F13" t="s">
        <v>14</v>
      </c>
      <c r="M13" s="24">
        <v>0.9</v>
      </c>
      <c r="N13" s="17" t="s">
        <v>20</v>
      </c>
      <c r="O13" s="34">
        <f t="shared" si="2"/>
        <v>54</v>
      </c>
    </row>
    <row r="14" spans="1:16" x14ac:dyDescent="0.3">
      <c r="A14" s="57">
        <v>2</v>
      </c>
      <c r="B14" s="14">
        <f t="shared" si="0"/>
        <v>14</v>
      </c>
      <c r="C14" s="14">
        <v>35</v>
      </c>
      <c r="D14" s="10"/>
      <c r="E14" s="26">
        <f t="shared" si="1"/>
        <v>0</v>
      </c>
      <c r="G14" t="s">
        <v>64</v>
      </c>
    </row>
    <row r="15" spans="1:16" x14ac:dyDescent="0.3">
      <c r="A15" s="57">
        <v>1.5</v>
      </c>
      <c r="B15" s="14">
        <f t="shared" si="0"/>
        <v>10.5</v>
      </c>
      <c r="C15" s="14">
        <v>35</v>
      </c>
      <c r="D15" s="10"/>
      <c r="E15" s="26">
        <f t="shared" si="1"/>
        <v>0</v>
      </c>
    </row>
    <row r="16" spans="1:16" x14ac:dyDescent="0.3">
      <c r="A16" s="57">
        <v>1</v>
      </c>
      <c r="B16" s="14">
        <f t="shared" si="0"/>
        <v>7</v>
      </c>
      <c r="C16" s="14">
        <v>35</v>
      </c>
      <c r="D16" s="10"/>
      <c r="E16" s="26">
        <f t="shared" si="1"/>
        <v>0</v>
      </c>
    </row>
    <row r="17" spans="1:5" x14ac:dyDescent="0.3">
      <c r="A17" s="57">
        <v>0.5</v>
      </c>
      <c r="B17" s="14">
        <f t="shared" si="0"/>
        <v>3.5</v>
      </c>
      <c r="C17" s="14">
        <v>35</v>
      </c>
      <c r="D17" s="10"/>
      <c r="E17" s="26">
        <f t="shared" si="1"/>
        <v>0</v>
      </c>
    </row>
    <row r="20" spans="1:5" x14ac:dyDescent="0.3">
      <c r="A20" s="58" t="s">
        <v>65</v>
      </c>
    </row>
    <row r="21" spans="1:5" x14ac:dyDescent="0.3">
      <c r="A21" s="58" t="s">
        <v>66</v>
      </c>
    </row>
    <row r="22" spans="1:5" x14ac:dyDescent="0.3">
      <c r="A22" s="58" t="s">
        <v>67</v>
      </c>
    </row>
    <row r="23" spans="1:5" x14ac:dyDescent="0.3">
      <c r="A23" s="58" t="s">
        <v>68</v>
      </c>
    </row>
  </sheetData>
  <sheetProtection selectLockedCells="1"/>
  <mergeCells count="5">
    <mergeCell ref="A1:E1"/>
    <mergeCell ref="A3:E3"/>
    <mergeCell ref="A2:E2"/>
    <mergeCell ref="G4:K4"/>
    <mergeCell ref="G2:O2"/>
  </mergeCells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P23"/>
  <sheetViews>
    <sheetView zoomScaleNormal="100" workbookViewId="0">
      <selection activeCell="I10" sqref="I10"/>
    </sheetView>
  </sheetViews>
  <sheetFormatPr defaultRowHeight="14" x14ac:dyDescent="0.3"/>
  <cols>
    <col min="1" max="1" width="5" style="16" bestFit="1" customWidth="1"/>
    <col min="2" max="2" width="12.25" bestFit="1" customWidth="1"/>
    <col min="3" max="3" width="8.25" hidden="1" customWidth="1"/>
    <col min="4" max="4" width="9.08203125" customWidth="1"/>
    <col min="5" max="5" width="9.75" customWidth="1"/>
    <col min="7" max="7" width="14.58203125" bestFit="1" customWidth="1"/>
    <col min="8" max="8" width="7.75" bestFit="1" customWidth="1"/>
    <col min="9" max="9" width="4.33203125" bestFit="1" customWidth="1"/>
    <col min="10" max="10" width="7.25" bestFit="1" customWidth="1"/>
    <col min="11" max="11" width="5.75" bestFit="1" customWidth="1"/>
    <col min="12" max="12" width="2" bestFit="1" customWidth="1"/>
    <col min="13" max="13" width="7.25" bestFit="1" customWidth="1"/>
    <col min="14" max="14" width="2" bestFit="1" customWidth="1"/>
  </cols>
  <sheetData>
    <row r="1" spans="1:16" ht="19.5" customHeight="1" thickBot="1" x14ac:dyDescent="0.35">
      <c r="A1" s="67" t="s">
        <v>33</v>
      </c>
      <c r="B1" s="67"/>
      <c r="C1" s="67"/>
      <c r="D1" s="67"/>
      <c r="E1" s="67"/>
      <c r="F1" s="12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29.5" customHeight="1" thickBot="1" x14ac:dyDescent="0.35">
      <c r="A2" s="59"/>
      <c r="B2" s="60"/>
      <c r="C2" s="60"/>
      <c r="D2" s="60"/>
      <c r="E2" s="60"/>
      <c r="F2" s="12"/>
      <c r="G2" s="77" t="s">
        <v>69</v>
      </c>
      <c r="H2" s="78"/>
      <c r="I2" s="78"/>
      <c r="J2" s="78"/>
      <c r="K2" s="78"/>
      <c r="L2" s="78"/>
      <c r="M2" s="78"/>
      <c r="N2" s="78"/>
      <c r="O2" s="79"/>
      <c r="P2" s="9"/>
    </row>
    <row r="3" spans="1:16" ht="14.5" thickBot="1" x14ac:dyDescent="0.35">
      <c r="A3" s="76" t="s">
        <v>44</v>
      </c>
      <c r="B3" s="76"/>
      <c r="C3" s="76"/>
      <c r="D3" s="76"/>
      <c r="E3" s="76"/>
    </row>
    <row r="4" spans="1:16" s="9" customFormat="1" ht="28.5" customHeight="1" thickBot="1" x14ac:dyDescent="0.35">
      <c r="A4" s="56" t="s">
        <v>47</v>
      </c>
      <c r="B4" s="2" t="s">
        <v>48</v>
      </c>
      <c r="C4" s="2" t="s">
        <v>49</v>
      </c>
      <c r="D4" s="2" t="s">
        <v>50</v>
      </c>
      <c r="E4" s="2" t="s">
        <v>13</v>
      </c>
      <c r="G4" s="92" t="s">
        <v>51</v>
      </c>
      <c r="H4" s="93"/>
      <c r="I4" s="93"/>
      <c r="J4" s="93"/>
      <c r="K4" s="94"/>
      <c r="M4" s="39" t="s">
        <v>17</v>
      </c>
      <c r="N4" s="40"/>
      <c r="O4" s="41" t="s">
        <v>18</v>
      </c>
    </row>
    <row r="5" spans="1:16" ht="13.9" customHeight="1" x14ac:dyDescent="0.3">
      <c r="A5" s="57">
        <v>6.5</v>
      </c>
      <c r="B5" s="14">
        <f>7/35*37*A5</f>
        <v>48.1</v>
      </c>
      <c r="C5" s="14">
        <v>37</v>
      </c>
      <c r="D5" s="14">
        <v>37</v>
      </c>
      <c r="E5" s="26">
        <f t="shared" ref="E5:E17" si="0">B5/C5*D5</f>
        <v>48.1</v>
      </c>
      <c r="G5" s="43"/>
      <c r="H5" s="44"/>
      <c r="I5" s="8"/>
      <c r="J5" s="8"/>
      <c r="K5" s="38"/>
      <c r="M5" s="22">
        <v>0.1</v>
      </c>
      <c r="N5" s="8" t="s">
        <v>20</v>
      </c>
      <c r="O5" s="38">
        <f>60*M5</f>
        <v>6</v>
      </c>
    </row>
    <row r="6" spans="1:16" x14ac:dyDescent="0.3">
      <c r="A6" s="57">
        <v>6</v>
      </c>
      <c r="B6" s="14">
        <f t="shared" ref="B6:B17" si="1">7/35*37*A6</f>
        <v>44.400000000000006</v>
      </c>
      <c r="C6" s="14">
        <v>37</v>
      </c>
      <c r="D6" s="7"/>
      <c r="E6" s="26">
        <f t="shared" si="0"/>
        <v>0</v>
      </c>
      <c r="G6" s="31" t="s">
        <v>52</v>
      </c>
      <c r="H6" s="7" t="s">
        <v>53</v>
      </c>
      <c r="I6" s="14">
        <v>2</v>
      </c>
      <c r="J6" s="14" t="s">
        <v>54</v>
      </c>
      <c r="K6" s="32" t="s">
        <v>70</v>
      </c>
      <c r="M6" s="23">
        <v>0.2</v>
      </c>
      <c r="N6" s="14" t="s">
        <v>20</v>
      </c>
      <c r="O6" s="32">
        <f t="shared" ref="O6:O13" si="2">60*M6</f>
        <v>12</v>
      </c>
    </row>
    <row r="7" spans="1:16" x14ac:dyDescent="0.3">
      <c r="A7" s="57">
        <v>5.5</v>
      </c>
      <c r="B7" s="14">
        <f t="shared" si="1"/>
        <v>40.700000000000003</v>
      </c>
      <c r="C7" s="14">
        <v>37</v>
      </c>
      <c r="D7" s="7"/>
      <c r="E7" s="26">
        <f t="shared" si="0"/>
        <v>0</v>
      </c>
      <c r="G7" s="31" t="s">
        <v>52</v>
      </c>
      <c r="H7" s="7" t="s">
        <v>53</v>
      </c>
      <c r="I7" s="14">
        <v>3</v>
      </c>
      <c r="J7" s="14" t="s">
        <v>54</v>
      </c>
      <c r="K7" s="32" t="s">
        <v>70</v>
      </c>
      <c r="M7" s="23">
        <v>0.3</v>
      </c>
      <c r="N7" s="14" t="s">
        <v>20</v>
      </c>
      <c r="O7" s="32">
        <f t="shared" si="2"/>
        <v>18</v>
      </c>
    </row>
    <row r="8" spans="1:16" x14ac:dyDescent="0.3">
      <c r="A8" s="57">
        <v>5</v>
      </c>
      <c r="B8" s="14">
        <f t="shared" si="1"/>
        <v>37</v>
      </c>
      <c r="C8" s="14">
        <v>37</v>
      </c>
      <c r="D8" s="7"/>
      <c r="E8" s="26">
        <f t="shared" si="0"/>
        <v>0</v>
      </c>
      <c r="G8" s="31" t="s">
        <v>56</v>
      </c>
      <c r="H8" s="7" t="s">
        <v>57</v>
      </c>
      <c r="I8" s="14">
        <v>7</v>
      </c>
      <c r="J8" s="14" t="s">
        <v>54</v>
      </c>
      <c r="K8" s="32" t="s">
        <v>70</v>
      </c>
      <c r="M8" s="23">
        <v>0.4</v>
      </c>
      <c r="N8" s="14" t="s">
        <v>20</v>
      </c>
      <c r="O8" s="32">
        <f t="shared" si="2"/>
        <v>24</v>
      </c>
    </row>
    <row r="9" spans="1:16" x14ac:dyDescent="0.3">
      <c r="A9" s="57">
        <v>4.5</v>
      </c>
      <c r="B9" s="14">
        <f t="shared" si="1"/>
        <v>33.300000000000004</v>
      </c>
      <c r="C9" s="14">
        <v>37</v>
      </c>
      <c r="D9" s="7"/>
      <c r="E9" s="26">
        <f t="shared" si="0"/>
        <v>0</v>
      </c>
      <c r="G9" s="31" t="s">
        <v>58</v>
      </c>
      <c r="H9" s="7" t="s">
        <v>57</v>
      </c>
      <c r="I9" s="14">
        <v>10</v>
      </c>
      <c r="J9" s="14" t="s">
        <v>54</v>
      </c>
      <c r="K9" s="32" t="s">
        <v>70</v>
      </c>
      <c r="M9" s="23">
        <v>0.5</v>
      </c>
      <c r="N9" s="14" t="s">
        <v>20</v>
      </c>
      <c r="O9" s="32">
        <f t="shared" si="2"/>
        <v>30</v>
      </c>
    </row>
    <row r="10" spans="1:16" x14ac:dyDescent="0.3">
      <c r="A10" s="57">
        <v>4</v>
      </c>
      <c r="B10" s="14">
        <f t="shared" si="1"/>
        <v>29.6</v>
      </c>
      <c r="C10" s="14">
        <v>37</v>
      </c>
      <c r="D10" s="7"/>
      <c r="E10" s="26">
        <f t="shared" si="0"/>
        <v>0</v>
      </c>
      <c r="G10" s="31" t="s">
        <v>59</v>
      </c>
      <c r="H10" s="7" t="s">
        <v>32</v>
      </c>
      <c r="I10" s="14">
        <v>25</v>
      </c>
      <c r="J10" s="14" t="s">
        <v>54</v>
      </c>
      <c r="K10" s="32" t="s">
        <v>70</v>
      </c>
      <c r="M10" s="23">
        <v>0.6</v>
      </c>
      <c r="N10" s="14" t="s">
        <v>20</v>
      </c>
      <c r="O10" s="32">
        <f t="shared" si="2"/>
        <v>36</v>
      </c>
    </row>
    <row r="11" spans="1:16" x14ac:dyDescent="0.3">
      <c r="A11" s="57">
        <v>3.5</v>
      </c>
      <c r="B11" s="14">
        <f t="shared" si="1"/>
        <v>25.900000000000002</v>
      </c>
      <c r="C11" s="14">
        <v>37</v>
      </c>
      <c r="D11" s="7"/>
      <c r="E11" s="26">
        <f t="shared" si="0"/>
        <v>0</v>
      </c>
      <c r="G11" s="31" t="s">
        <v>60</v>
      </c>
      <c r="H11" s="7" t="s">
        <v>32</v>
      </c>
      <c r="I11" s="14">
        <v>26</v>
      </c>
      <c r="J11" s="14" t="s">
        <v>54</v>
      </c>
      <c r="K11" s="32" t="s">
        <v>70</v>
      </c>
      <c r="M11" s="23">
        <v>0.7</v>
      </c>
      <c r="N11" s="14" t="s">
        <v>20</v>
      </c>
      <c r="O11" s="32">
        <f t="shared" si="2"/>
        <v>42</v>
      </c>
    </row>
    <row r="12" spans="1:16" ht="14.5" thickBot="1" x14ac:dyDescent="0.35">
      <c r="A12" s="57">
        <v>3</v>
      </c>
      <c r="B12" s="14">
        <f t="shared" si="1"/>
        <v>22.200000000000003</v>
      </c>
      <c r="C12" s="14">
        <v>37</v>
      </c>
      <c r="D12" s="7"/>
      <c r="E12" s="26">
        <f t="shared" si="0"/>
        <v>0</v>
      </c>
      <c r="G12" s="33" t="s">
        <v>61</v>
      </c>
      <c r="H12" s="42" t="s">
        <v>32</v>
      </c>
      <c r="I12" s="17">
        <v>29</v>
      </c>
      <c r="J12" s="17" t="s">
        <v>62</v>
      </c>
      <c r="K12" s="34" t="s">
        <v>71</v>
      </c>
      <c r="M12" s="23">
        <v>0.8</v>
      </c>
      <c r="N12" s="14" t="s">
        <v>20</v>
      </c>
      <c r="O12" s="32">
        <f t="shared" si="2"/>
        <v>48</v>
      </c>
    </row>
    <row r="13" spans="1:16" ht="14.5" thickBot="1" x14ac:dyDescent="0.35">
      <c r="A13" s="57">
        <v>2.5</v>
      </c>
      <c r="B13" s="14">
        <f t="shared" si="1"/>
        <v>18.5</v>
      </c>
      <c r="C13" s="14">
        <v>37</v>
      </c>
      <c r="D13" s="7"/>
      <c r="E13" s="26">
        <f t="shared" si="0"/>
        <v>0</v>
      </c>
      <c r="I13" s="3"/>
      <c r="J13" s="3"/>
      <c r="K13" s="3"/>
      <c r="M13" s="24">
        <v>0.9</v>
      </c>
      <c r="N13" s="17" t="s">
        <v>20</v>
      </c>
      <c r="O13" s="34">
        <f t="shared" si="2"/>
        <v>54</v>
      </c>
    </row>
    <row r="14" spans="1:16" x14ac:dyDescent="0.3">
      <c r="A14" s="57">
        <v>2</v>
      </c>
      <c r="B14" s="14">
        <f t="shared" si="1"/>
        <v>14.8</v>
      </c>
      <c r="C14" s="14">
        <v>37</v>
      </c>
      <c r="D14" s="7"/>
      <c r="E14" s="26">
        <f t="shared" si="0"/>
        <v>0</v>
      </c>
      <c r="G14" t="s">
        <v>64</v>
      </c>
      <c r="K14" s="3"/>
      <c r="L14" s="3"/>
      <c r="M14" s="3"/>
    </row>
    <row r="15" spans="1:16" x14ac:dyDescent="0.3">
      <c r="A15" s="57">
        <v>1.5</v>
      </c>
      <c r="B15" s="14">
        <f t="shared" si="1"/>
        <v>11.100000000000001</v>
      </c>
      <c r="C15" s="14">
        <v>37</v>
      </c>
      <c r="D15" s="7"/>
      <c r="E15" s="26">
        <f t="shared" si="0"/>
        <v>0</v>
      </c>
    </row>
    <row r="16" spans="1:16" x14ac:dyDescent="0.3">
      <c r="A16" s="57">
        <v>1</v>
      </c>
      <c r="B16" s="14">
        <f t="shared" si="1"/>
        <v>7.4</v>
      </c>
      <c r="C16" s="14">
        <v>37</v>
      </c>
      <c r="D16" s="7"/>
      <c r="E16" s="26">
        <f t="shared" si="0"/>
        <v>0</v>
      </c>
    </row>
    <row r="17" spans="1:5" x14ac:dyDescent="0.3">
      <c r="A17" s="57">
        <v>0.5</v>
      </c>
      <c r="B17" s="14">
        <f t="shared" si="1"/>
        <v>3.7</v>
      </c>
      <c r="C17" s="14">
        <v>37</v>
      </c>
      <c r="D17" s="7"/>
      <c r="E17" s="26">
        <f t="shared" si="0"/>
        <v>0</v>
      </c>
    </row>
    <row r="20" spans="1:5" x14ac:dyDescent="0.3">
      <c r="A20" s="58" t="s">
        <v>65</v>
      </c>
    </row>
    <row r="21" spans="1:5" x14ac:dyDescent="0.3">
      <c r="A21" s="58" t="s">
        <v>66</v>
      </c>
    </row>
    <row r="22" spans="1:5" x14ac:dyDescent="0.3">
      <c r="A22" s="58" t="s">
        <v>67</v>
      </c>
    </row>
    <row r="23" spans="1:5" x14ac:dyDescent="0.3">
      <c r="A23" s="58" t="s">
        <v>68</v>
      </c>
    </row>
  </sheetData>
  <sheetProtection selectLockedCells="1"/>
  <mergeCells count="5">
    <mergeCell ref="A3:E3"/>
    <mergeCell ref="A1:E1"/>
    <mergeCell ref="G4:K4"/>
    <mergeCell ref="G1:P1"/>
    <mergeCell ref="G2:O2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T24"/>
  <sheetViews>
    <sheetView workbookViewId="0">
      <selection activeCell="J7" sqref="J7"/>
    </sheetView>
  </sheetViews>
  <sheetFormatPr defaultRowHeight="14" x14ac:dyDescent="0.3"/>
  <cols>
    <col min="1" max="1" width="5" bestFit="1" customWidth="1"/>
    <col min="2" max="2" width="10.33203125" customWidth="1"/>
    <col min="3" max="3" width="8.25" hidden="1" customWidth="1"/>
    <col min="4" max="4" width="10.08203125" customWidth="1"/>
    <col min="5" max="5" width="9.75" hidden="1" customWidth="1"/>
    <col min="6" max="6" width="0" hidden="1" customWidth="1"/>
    <col min="7" max="7" width="9.75" customWidth="1"/>
    <col min="8" max="8" width="11.08203125" customWidth="1"/>
    <col min="11" max="11" width="14.83203125" bestFit="1" customWidth="1"/>
    <col min="12" max="12" width="7.75" bestFit="1" customWidth="1"/>
    <col min="13" max="13" width="3.75" customWidth="1"/>
    <col min="14" max="14" width="6.25" bestFit="1" customWidth="1"/>
    <col min="15" max="15" width="5.83203125" bestFit="1" customWidth="1"/>
    <col min="17" max="17" width="5.75" bestFit="1" customWidth="1"/>
    <col min="18" max="18" width="2" bestFit="1" customWidth="1"/>
    <col min="19" max="19" width="7.25" bestFit="1" customWidth="1"/>
    <col min="20" max="20" width="22.08203125" customWidth="1"/>
  </cols>
  <sheetData>
    <row r="1" spans="1:20" ht="14.5" thickBot="1" x14ac:dyDescent="0.35">
      <c r="A1" s="96" t="s">
        <v>44</v>
      </c>
      <c r="B1" s="97"/>
      <c r="C1" s="97"/>
      <c r="D1" s="97"/>
      <c r="E1" s="97"/>
      <c r="F1" s="97"/>
      <c r="G1" s="97"/>
      <c r="H1" s="98"/>
    </row>
    <row r="2" spans="1:20" ht="28.15" customHeight="1" thickBot="1" x14ac:dyDescent="0.35">
      <c r="A2" s="96" t="s">
        <v>72</v>
      </c>
      <c r="B2" s="97"/>
      <c r="C2" s="97"/>
      <c r="D2" s="97"/>
      <c r="E2" s="97"/>
      <c r="F2" s="97"/>
      <c r="G2" s="97"/>
      <c r="H2" s="97"/>
      <c r="K2" s="77" t="s">
        <v>73</v>
      </c>
      <c r="L2" s="78"/>
      <c r="M2" s="78"/>
      <c r="N2" s="78"/>
      <c r="O2" s="78"/>
      <c r="P2" s="78"/>
      <c r="Q2" s="78"/>
      <c r="R2" s="78"/>
      <c r="S2" s="78"/>
      <c r="T2" s="79"/>
    </row>
    <row r="3" spans="1:20" ht="14.5" thickBot="1" x14ac:dyDescent="0.35">
      <c r="A3" s="99" t="s">
        <v>74</v>
      </c>
      <c r="B3" s="100"/>
      <c r="C3" s="100"/>
      <c r="D3" s="100"/>
      <c r="E3" s="100"/>
      <c r="F3" s="100"/>
      <c r="G3" s="100"/>
      <c r="H3" s="101"/>
    </row>
    <row r="4" spans="1:20" ht="28.9" customHeight="1" thickBot="1" x14ac:dyDescent="0.35">
      <c r="A4" s="102" t="s">
        <v>75</v>
      </c>
      <c r="B4" s="103"/>
      <c r="C4" s="103"/>
      <c r="D4" s="103"/>
      <c r="E4" s="103"/>
      <c r="F4" s="103"/>
      <c r="G4" s="103"/>
      <c r="H4" s="103"/>
    </row>
    <row r="5" spans="1:20" s="9" customFormat="1" ht="27.65" customHeight="1" thickBot="1" x14ac:dyDescent="0.35">
      <c r="A5" s="2" t="s">
        <v>47</v>
      </c>
      <c r="B5" s="2" t="s">
        <v>48</v>
      </c>
      <c r="C5" s="2" t="s">
        <v>49</v>
      </c>
      <c r="D5" s="21" t="s">
        <v>8</v>
      </c>
      <c r="E5" s="25" t="s">
        <v>13</v>
      </c>
      <c r="F5" s="25" t="s">
        <v>76</v>
      </c>
      <c r="G5" s="21" t="s">
        <v>39</v>
      </c>
      <c r="H5" s="2" t="s">
        <v>13</v>
      </c>
      <c r="K5" s="92" t="s">
        <v>51</v>
      </c>
      <c r="L5" s="93"/>
      <c r="M5" s="93"/>
      <c r="N5" s="93"/>
      <c r="O5" s="94"/>
      <c r="Q5" s="39" t="s">
        <v>17</v>
      </c>
      <c r="R5" s="40"/>
      <c r="S5" s="41" t="s">
        <v>18</v>
      </c>
    </row>
    <row r="6" spans="1:20" x14ac:dyDescent="0.3">
      <c r="A6" s="14">
        <v>6.5</v>
      </c>
      <c r="B6" s="14">
        <f>A6*7</f>
        <v>45.5</v>
      </c>
      <c r="C6" s="14">
        <v>35</v>
      </c>
      <c r="D6" s="19">
        <v>21</v>
      </c>
      <c r="E6" s="26">
        <f>B6/C6*D6</f>
        <v>27.3</v>
      </c>
      <c r="F6" s="14">
        <v>52</v>
      </c>
      <c r="G6" s="28">
        <v>44</v>
      </c>
      <c r="H6" s="27">
        <f>E6/F6*G6</f>
        <v>23.1</v>
      </c>
      <c r="K6" s="43"/>
      <c r="L6" s="44"/>
      <c r="M6" s="8"/>
      <c r="N6" s="8"/>
      <c r="O6" s="38"/>
      <c r="Q6" s="22">
        <v>0.1</v>
      </c>
      <c r="R6" s="8" t="s">
        <v>20</v>
      </c>
      <c r="S6" s="38">
        <f>60*Q6</f>
        <v>6</v>
      </c>
    </row>
    <row r="7" spans="1:20" x14ac:dyDescent="0.3">
      <c r="A7" s="14">
        <v>6</v>
      </c>
      <c r="B7" s="14">
        <f t="shared" ref="B7:B18" si="0">A7*7</f>
        <v>42</v>
      </c>
      <c r="C7" s="14">
        <v>35</v>
      </c>
      <c r="D7" s="19"/>
      <c r="E7" s="26">
        <f t="shared" ref="E7:E18" si="1">B7/C7*D7</f>
        <v>0</v>
      </c>
      <c r="F7" s="14">
        <v>52</v>
      </c>
      <c r="G7" s="28"/>
      <c r="H7" s="27">
        <f t="shared" ref="H7:H18" si="2">E7/F7*G7</f>
        <v>0</v>
      </c>
      <c r="K7" s="31" t="s">
        <v>52</v>
      </c>
      <c r="L7" s="7" t="s">
        <v>53</v>
      </c>
      <c r="M7" s="14">
        <v>2</v>
      </c>
      <c r="N7" s="14" t="s">
        <v>54</v>
      </c>
      <c r="O7" s="32" t="s">
        <v>55</v>
      </c>
      <c r="Q7" s="23">
        <v>0.2</v>
      </c>
      <c r="R7" s="14" t="s">
        <v>20</v>
      </c>
      <c r="S7" s="32">
        <f t="shared" ref="S7:S14" si="3">60*Q7</f>
        <v>12</v>
      </c>
    </row>
    <row r="8" spans="1:20" x14ac:dyDescent="0.3">
      <c r="A8" s="14">
        <v>5.5</v>
      </c>
      <c r="B8" s="14">
        <f t="shared" si="0"/>
        <v>38.5</v>
      </c>
      <c r="C8" s="14">
        <v>35</v>
      </c>
      <c r="D8" s="19"/>
      <c r="E8" s="26">
        <f t="shared" si="1"/>
        <v>0</v>
      </c>
      <c r="F8" s="14">
        <v>52</v>
      </c>
      <c r="G8" s="28"/>
      <c r="H8" s="27">
        <f t="shared" si="2"/>
        <v>0</v>
      </c>
      <c r="K8" s="31" t="s">
        <v>52</v>
      </c>
      <c r="L8" s="7" t="s">
        <v>53</v>
      </c>
      <c r="M8" s="14">
        <v>3</v>
      </c>
      <c r="N8" s="14" t="s">
        <v>54</v>
      </c>
      <c r="O8" s="32" t="s">
        <v>55</v>
      </c>
      <c r="Q8" s="23">
        <v>0.3</v>
      </c>
      <c r="R8" s="14" t="s">
        <v>20</v>
      </c>
      <c r="S8" s="32">
        <f t="shared" si="3"/>
        <v>18</v>
      </c>
    </row>
    <row r="9" spans="1:20" x14ac:dyDescent="0.3">
      <c r="A9" s="14">
        <v>5</v>
      </c>
      <c r="B9" s="14">
        <f t="shared" si="0"/>
        <v>35</v>
      </c>
      <c r="C9" s="14">
        <v>35</v>
      </c>
      <c r="D9" s="19"/>
      <c r="E9" s="26">
        <f t="shared" si="1"/>
        <v>0</v>
      </c>
      <c r="F9" s="14">
        <v>52</v>
      </c>
      <c r="G9" s="28"/>
      <c r="H9" s="27">
        <f t="shared" si="2"/>
        <v>0</v>
      </c>
      <c r="K9" s="31" t="s">
        <v>56</v>
      </c>
      <c r="L9" s="7" t="s">
        <v>57</v>
      </c>
      <c r="M9" s="14">
        <v>7</v>
      </c>
      <c r="N9" s="14" t="s">
        <v>54</v>
      </c>
      <c r="O9" s="32" t="s">
        <v>55</v>
      </c>
      <c r="Q9" s="23">
        <v>0.4</v>
      </c>
      <c r="R9" s="14" t="s">
        <v>20</v>
      </c>
      <c r="S9" s="32">
        <f t="shared" si="3"/>
        <v>24</v>
      </c>
    </row>
    <row r="10" spans="1:20" x14ac:dyDescent="0.3">
      <c r="A10" s="14">
        <v>4.5</v>
      </c>
      <c r="B10" s="14">
        <f t="shared" si="0"/>
        <v>31.5</v>
      </c>
      <c r="C10" s="14">
        <v>35</v>
      </c>
      <c r="D10" s="19"/>
      <c r="E10" s="26">
        <f t="shared" si="1"/>
        <v>0</v>
      </c>
      <c r="F10" s="14">
        <v>52</v>
      </c>
      <c r="G10" s="28"/>
      <c r="H10" s="27">
        <f t="shared" si="2"/>
        <v>0</v>
      </c>
      <c r="K10" s="31" t="s">
        <v>58</v>
      </c>
      <c r="L10" s="7" t="s">
        <v>57</v>
      </c>
      <c r="M10" s="14">
        <v>10</v>
      </c>
      <c r="N10" s="14" t="s">
        <v>54</v>
      </c>
      <c r="O10" s="32" t="s">
        <v>55</v>
      </c>
      <c r="Q10" s="23">
        <v>0.5</v>
      </c>
      <c r="R10" s="14" t="s">
        <v>20</v>
      </c>
      <c r="S10" s="32">
        <f t="shared" si="3"/>
        <v>30</v>
      </c>
    </row>
    <row r="11" spans="1:20" x14ac:dyDescent="0.3">
      <c r="A11" s="14">
        <v>4</v>
      </c>
      <c r="B11" s="14">
        <f t="shared" si="0"/>
        <v>28</v>
      </c>
      <c r="C11" s="14">
        <v>35</v>
      </c>
      <c r="D11" s="19"/>
      <c r="E11" s="26">
        <f t="shared" si="1"/>
        <v>0</v>
      </c>
      <c r="F11" s="14">
        <v>52</v>
      </c>
      <c r="G11" s="28"/>
      <c r="H11" s="27">
        <f t="shared" si="2"/>
        <v>0</v>
      </c>
      <c r="K11" s="31" t="s">
        <v>59</v>
      </c>
      <c r="L11" s="7" t="s">
        <v>32</v>
      </c>
      <c r="M11" s="14">
        <v>25</v>
      </c>
      <c r="N11" s="14" t="s">
        <v>54</v>
      </c>
      <c r="O11" s="32" t="s">
        <v>55</v>
      </c>
      <c r="Q11" s="23">
        <v>0.6</v>
      </c>
      <c r="R11" s="14" t="s">
        <v>20</v>
      </c>
      <c r="S11" s="32">
        <f t="shared" si="3"/>
        <v>36</v>
      </c>
    </row>
    <row r="12" spans="1:20" x14ac:dyDescent="0.3">
      <c r="A12" s="14">
        <v>3.5</v>
      </c>
      <c r="B12" s="14">
        <f t="shared" si="0"/>
        <v>24.5</v>
      </c>
      <c r="C12" s="14">
        <v>35</v>
      </c>
      <c r="D12" s="19"/>
      <c r="E12" s="26">
        <f t="shared" si="1"/>
        <v>0</v>
      </c>
      <c r="F12" s="14">
        <v>52</v>
      </c>
      <c r="G12" s="28"/>
      <c r="H12" s="27">
        <f t="shared" si="2"/>
        <v>0</v>
      </c>
      <c r="K12" s="31" t="s">
        <v>60</v>
      </c>
      <c r="L12" s="7" t="s">
        <v>32</v>
      </c>
      <c r="M12" s="14">
        <v>26</v>
      </c>
      <c r="N12" s="14" t="s">
        <v>54</v>
      </c>
      <c r="O12" s="32" t="s">
        <v>55</v>
      </c>
      <c r="Q12" s="23">
        <v>0.7</v>
      </c>
      <c r="R12" s="14" t="s">
        <v>20</v>
      </c>
      <c r="S12" s="32">
        <f t="shared" si="3"/>
        <v>42</v>
      </c>
    </row>
    <row r="13" spans="1:20" ht="14.5" thickBot="1" x14ac:dyDescent="0.35">
      <c r="A13" s="14">
        <v>3</v>
      </c>
      <c r="B13" s="14">
        <f t="shared" si="0"/>
        <v>21</v>
      </c>
      <c r="C13" s="14">
        <v>35</v>
      </c>
      <c r="D13" s="19"/>
      <c r="E13" s="26">
        <f t="shared" si="1"/>
        <v>0</v>
      </c>
      <c r="F13" s="14">
        <v>52</v>
      </c>
      <c r="G13" s="28"/>
      <c r="H13" s="27">
        <f t="shared" si="2"/>
        <v>0</v>
      </c>
      <c r="K13" s="33" t="s">
        <v>61</v>
      </c>
      <c r="L13" s="42" t="s">
        <v>32</v>
      </c>
      <c r="M13" s="17">
        <v>29</v>
      </c>
      <c r="N13" s="17" t="s">
        <v>62</v>
      </c>
      <c r="O13" s="34" t="s">
        <v>63</v>
      </c>
      <c r="Q13" s="23">
        <v>0.8</v>
      </c>
      <c r="R13" s="14" t="s">
        <v>20</v>
      </c>
      <c r="S13" s="32">
        <f t="shared" si="3"/>
        <v>48</v>
      </c>
    </row>
    <row r="14" spans="1:20" ht="14.5" thickBot="1" x14ac:dyDescent="0.35">
      <c r="A14" s="14">
        <v>2.5</v>
      </c>
      <c r="B14" s="14">
        <f t="shared" si="0"/>
        <v>17.5</v>
      </c>
      <c r="C14" s="14">
        <v>35</v>
      </c>
      <c r="D14" s="19"/>
      <c r="E14" s="26">
        <f t="shared" ref="E14" si="4">B14/C14*D14</f>
        <v>0</v>
      </c>
      <c r="F14" s="14">
        <v>53</v>
      </c>
      <c r="G14" s="28"/>
      <c r="H14" s="27">
        <f t="shared" si="2"/>
        <v>0</v>
      </c>
      <c r="I14" t="s">
        <v>14</v>
      </c>
      <c r="M14" s="3"/>
      <c r="N14" s="3"/>
      <c r="O14" s="3"/>
      <c r="Q14" s="24">
        <v>0.9</v>
      </c>
      <c r="R14" s="17" t="s">
        <v>20</v>
      </c>
      <c r="S14" s="34">
        <f t="shared" si="3"/>
        <v>54</v>
      </c>
    </row>
    <row r="15" spans="1:20" x14ac:dyDescent="0.3">
      <c r="A15" s="14">
        <v>2</v>
      </c>
      <c r="B15" s="14">
        <f t="shared" si="0"/>
        <v>14</v>
      </c>
      <c r="C15" s="14">
        <v>35</v>
      </c>
      <c r="D15" s="19"/>
      <c r="E15" s="26">
        <f t="shared" si="1"/>
        <v>0</v>
      </c>
      <c r="F15" s="14">
        <v>52</v>
      </c>
      <c r="G15" s="28"/>
      <c r="H15" s="27">
        <f t="shared" si="2"/>
        <v>0</v>
      </c>
      <c r="K15" t="s">
        <v>64</v>
      </c>
      <c r="L15" s="3"/>
      <c r="M15" s="3"/>
    </row>
    <row r="16" spans="1:20" x14ac:dyDescent="0.3">
      <c r="A16" s="14">
        <v>1.5</v>
      </c>
      <c r="B16" s="14">
        <f t="shared" si="0"/>
        <v>10.5</v>
      </c>
      <c r="C16" s="14">
        <v>35</v>
      </c>
      <c r="D16" s="19"/>
      <c r="E16" s="26">
        <f t="shared" si="1"/>
        <v>0</v>
      </c>
      <c r="F16" s="14">
        <v>52</v>
      </c>
      <c r="G16" s="28"/>
      <c r="H16" s="27">
        <f t="shared" si="2"/>
        <v>0</v>
      </c>
    </row>
    <row r="17" spans="1:8" x14ac:dyDescent="0.3">
      <c r="A17" s="14">
        <v>1</v>
      </c>
      <c r="B17" s="14">
        <f t="shared" si="0"/>
        <v>7</v>
      </c>
      <c r="C17" s="14">
        <v>35</v>
      </c>
      <c r="D17" s="19"/>
      <c r="E17" s="26">
        <f t="shared" si="1"/>
        <v>0</v>
      </c>
      <c r="F17" s="14">
        <v>52</v>
      </c>
      <c r="G17" s="28"/>
      <c r="H17" s="27">
        <f t="shared" si="2"/>
        <v>0</v>
      </c>
    </row>
    <row r="18" spans="1:8" x14ac:dyDescent="0.3">
      <c r="A18" s="14">
        <v>0.5</v>
      </c>
      <c r="B18" s="14">
        <f t="shared" si="0"/>
        <v>3.5</v>
      </c>
      <c r="C18" s="14">
        <v>35</v>
      </c>
      <c r="D18" s="19"/>
      <c r="E18" s="26">
        <f t="shared" si="1"/>
        <v>0</v>
      </c>
      <c r="F18" s="14">
        <v>52</v>
      </c>
      <c r="G18" s="28"/>
      <c r="H18" s="27">
        <f t="shared" si="2"/>
        <v>0</v>
      </c>
    </row>
    <row r="20" spans="1:8" x14ac:dyDescent="0.3">
      <c r="A20" s="16"/>
    </row>
    <row r="21" spans="1:8" x14ac:dyDescent="0.3">
      <c r="A21" s="15" t="s">
        <v>65</v>
      </c>
    </row>
    <row r="22" spans="1:8" x14ac:dyDescent="0.3">
      <c r="A22" s="15" t="s">
        <v>66</v>
      </c>
    </row>
    <row r="23" spans="1:8" x14ac:dyDescent="0.3">
      <c r="A23" s="15" t="s">
        <v>67</v>
      </c>
    </row>
    <row r="24" spans="1:8" x14ac:dyDescent="0.3">
      <c r="A24" s="15" t="s">
        <v>68</v>
      </c>
    </row>
  </sheetData>
  <sheetProtection selectLockedCells="1"/>
  <mergeCells count="6">
    <mergeCell ref="A1:H1"/>
    <mergeCell ref="A3:H3"/>
    <mergeCell ref="A4:H4"/>
    <mergeCell ref="A2:H2"/>
    <mergeCell ref="K5:O5"/>
    <mergeCell ref="K2:T2"/>
  </mergeCells>
  <pageMargins left="0.7" right="0.7" top="0.75" bottom="0.75" header="0.3" footer="0.3"/>
  <pageSetup paperSize="9" scale="8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4529-551D-4ECF-B903-EEDEB5F0570B}">
  <dimension ref="A2:S18"/>
  <sheetViews>
    <sheetView workbookViewId="0">
      <selection activeCell="E14" sqref="E14"/>
    </sheetView>
  </sheetViews>
  <sheetFormatPr defaultRowHeight="14" x14ac:dyDescent="0.3"/>
  <cols>
    <col min="2" max="2" width="8.6640625" hidden="1" customWidth="1"/>
    <col min="3" max="3" width="9.6640625" customWidth="1"/>
    <col min="4" max="4" width="8.6640625" hidden="1" customWidth="1"/>
    <col min="8" max="8" width="9.6640625" customWidth="1"/>
    <col min="9" max="9" width="8.6640625" customWidth="1"/>
    <col min="10" max="10" width="5.75" customWidth="1"/>
    <col min="11" max="11" width="6.33203125" customWidth="1"/>
    <col min="12" max="12" width="7.33203125" customWidth="1"/>
    <col min="13" max="13" width="6.4140625" customWidth="1"/>
    <col min="14" max="14" width="5.33203125" customWidth="1"/>
    <col min="15" max="15" width="6.75" customWidth="1"/>
    <col min="16" max="16" width="10.6640625" customWidth="1"/>
    <col min="17" max="17" width="9.75" customWidth="1"/>
  </cols>
  <sheetData>
    <row r="2" spans="1:19" ht="14.5" thickBot="1" x14ac:dyDescent="0.35">
      <c r="A2" s="67">
        <v>2023</v>
      </c>
      <c r="B2" s="67"/>
      <c r="C2" s="67"/>
      <c r="D2" s="67"/>
      <c r="E2" s="67"/>
      <c r="F2" s="67"/>
      <c r="G2" s="67"/>
      <c r="H2" s="67"/>
      <c r="I2" s="12"/>
    </row>
    <row r="3" spans="1:19" ht="14.5" customHeight="1" x14ac:dyDescent="0.3">
      <c r="A3" s="67" t="s">
        <v>0</v>
      </c>
      <c r="B3" s="67"/>
      <c r="C3" s="67"/>
      <c r="D3" s="67"/>
      <c r="E3" s="67"/>
      <c r="F3" s="67"/>
      <c r="G3" s="67"/>
      <c r="H3" s="67"/>
      <c r="I3" s="12"/>
      <c r="J3" s="104" t="s">
        <v>1</v>
      </c>
      <c r="K3" s="105"/>
      <c r="L3" s="105"/>
      <c r="M3" s="105"/>
      <c r="N3" s="105"/>
      <c r="O3" s="105"/>
      <c r="P3" s="106"/>
      <c r="Q3" s="65"/>
      <c r="R3" s="65"/>
      <c r="S3" s="65"/>
    </row>
    <row r="4" spans="1:19" ht="14.5" thickBot="1" x14ac:dyDescent="0.35">
      <c r="A4" s="76" t="s">
        <v>2</v>
      </c>
      <c r="B4" s="76"/>
      <c r="C4" s="76"/>
      <c r="D4" s="76"/>
      <c r="E4" s="76"/>
      <c r="F4" s="76"/>
      <c r="G4" s="76"/>
      <c r="H4" s="76"/>
      <c r="I4" s="13"/>
      <c r="J4" s="107"/>
      <c r="K4" s="108"/>
      <c r="L4" s="108"/>
      <c r="M4" s="108"/>
      <c r="N4" s="108"/>
      <c r="O4" s="108"/>
      <c r="P4" s="109"/>
      <c r="Q4" s="65"/>
      <c r="R4" s="65"/>
      <c r="S4" s="65"/>
    </row>
    <row r="5" spans="1:19" x14ac:dyDescent="0.3">
      <c r="A5" s="75" t="s">
        <v>3</v>
      </c>
      <c r="B5" s="75"/>
      <c r="C5" s="75"/>
      <c r="D5" s="75"/>
      <c r="E5" s="75"/>
      <c r="F5" s="75"/>
      <c r="G5" s="75"/>
      <c r="H5" s="75"/>
      <c r="I5" s="13"/>
      <c r="J5" s="15"/>
    </row>
    <row r="6" spans="1:19" x14ac:dyDescent="0.3">
      <c r="A6" s="68" t="s">
        <v>95</v>
      </c>
      <c r="B6" s="68"/>
      <c r="C6" s="68"/>
      <c r="D6" s="68"/>
      <c r="E6" s="68"/>
      <c r="F6" s="68"/>
      <c r="G6" s="68"/>
      <c r="H6" s="68"/>
      <c r="I6" s="13"/>
    </row>
    <row r="7" spans="1:19" ht="14.5" thickBot="1" x14ac:dyDescent="0.35">
      <c r="A7" s="68" t="s">
        <v>96</v>
      </c>
      <c r="B7" s="68"/>
      <c r="C7" s="68"/>
      <c r="D7" s="68"/>
      <c r="E7" s="68"/>
      <c r="F7" s="68"/>
      <c r="G7" s="68"/>
      <c r="H7" s="68"/>
      <c r="I7" s="13"/>
    </row>
    <row r="8" spans="1:19" ht="42.5" thickBot="1" x14ac:dyDescent="0.35">
      <c r="A8" s="25" t="s">
        <v>6</v>
      </c>
      <c r="B8" s="2" t="s">
        <v>7</v>
      </c>
      <c r="C8" s="25" t="s">
        <v>8</v>
      </c>
      <c r="D8" s="2" t="s">
        <v>9</v>
      </c>
      <c r="E8" s="25" t="s">
        <v>10</v>
      </c>
      <c r="F8" s="25" t="s">
        <v>11</v>
      </c>
      <c r="G8" s="2" t="s">
        <v>12</v>
      </c>
      <c r="H8" s="47" t="s">
        <v>13</v>
      </c>
      <c r="I8" s="1"/>
      <c r="J8" s="1"/>
      <c r="K8" s="72" t="s">
        <v>16</v>
      </c>
      <c r="L8" s="73"/>
      <c r="M8" s="74"/>
      <c r="N8" s="1"/>
      <c r="O8" s="1"/>
      <c r="P8" s="1"/>
      <c r="Q8" s="1"/>
      <c r="R8" s="1"/>
      <c r="S8" s="1"/>
    </row>
    <row r="9" spans="1:19" ht="14.5" thickBot="1" x14ac:dyDescent="0.35">
      <c r="A9" s="50">
        <v>168</v>
      </c>
      <c r="B9" s="48">
        <v>35</v>
      </c>
      <c r="C9" s="50">
        <v>35</v>
      </c>
      <c r="D9" s="48">
        <v>365</v>
      </c>
      <c r="E9" s="53">
        <v>44927</v>
      </c>
      <c r="F9" s="53">
        <v>45291</v>
      </c>
      <c r="G9" s="48">
        <f t="shared" ref="G9:G18" si="0">(F9-E9)+1</f>
        <v>365</v>
      </c>
      <c r="H9" s="49">
        <f t="shared" ref="H9:H18" si="1">A9/B9*C9/D9*G9</f>
        <v>168</v>
      </c>
      <c r="I9" s="46" t="s">
        <v>14</v>
      </c>
      <c r="K9" s="62" t="s">
        <v>17</v>
      </c>
      <c r="L9" s="63"/>
      <c r="M9" s="64" t="s">
        <v>18</v>
      </c>
    </row>
    <row r="10" spans="1:19" x14ac:dyDescent="0.3">
      <c r="A10" s="50">
        <v>203</v>
      </c>
      <c r="B10" s="48">
        <v>35</v>
      </c>
      <c r="C10" s="50">
        <v>35</v>
      </c>
      <c r="D10" s="48">
        <v>365</v>
      </c>
      <c r="E10" s="53">
        <v>44927</v>
      </c>
      <c r="F10" s="53">
        <v>45068</v>
      </c>
      <c r="G10" s="48">
        <f t="shared" si="0"/>
        <v>142</v>
      </c>
      <c r="H10" s="49">
        <f t="shared" si="1"/>
        <v>78.975342465753428</v>
      </c>
      <c r="I10" t="s">
        <v>14</v>
      </c>
      <c r="K10" s="22">
        <v>0.1</v>
      </c>
      <c r="L10" s="8" t="s">
        <v>20</v>
      </c>
      <c r="M10" s="38">
        <f>60*K10</f>
        <v>6</v>
      </c>
    </row>
    <row r="11" spans="1:19" x14ac:dyDescent="0.3">
      <c r="A11" s="11"/>
      <c r="B11" s="5">
        <v>35</v>
      </c>
      <c r="C11" s="11"/>
      <c r="D11" s="5">
        <v>365</v>
      </c>
      <c r="E11" s="11"/>
      <c r="F11" s="11"/>
      <c r="G11" s="5">
        <f t="shared" si="0"/>
        <v>1</v>
      </c>
      <c r="H11" s="45">
        <f t="shared" si="1"/>
        <v>0</v>
      </c>
      <c r="I11" t="s">
        <v>14</v>
      </c>
      <c r="K11" s="23">
        <v>0.2</v>
      </c>
      <c r="L11" s="14" t="s">
        <v>20</v>
      </c>
      <c r="M11" s="32">
        <f t="shared" ref="M11:M18" si="2">60*K11</f>
        <v>12</v>
      </c>
    </row>
    <row r="12" spans="1:19" ht="16" customHeight="1" x14ac:dyDescent="0.3">
      <c r="A12" s="11"/>
      <c r="B12" s="5">
        <v>35</v>
      </c>
      <c r="C12" s="11"/>
      <c r="D12" s="5">
        <v>365</v>
      </c>
      <c r="E12" s="11"/>
      <c r="F12" s="11"/>
      <c r="G12" s="5">
        <f t="shared" si="0"/>
        <v>1</v>
      </c>
      <c r="H12" s="45">
        <f t="shared" si="1"/>
        <v>0</v>
      </c>
      <c r="I12" s="61" t="s">
        <v>14</v>
      </c>
      <c r="K12" s="23">
        <v>0.3</v>
      </c>
      <c r="L12" s="14" t="s">
        <v>20</v>
      </c>
      <c r="M12" s="32">
        <f t="shared" si="2"/>
        <v>18</v>
      </c>
    </row>
    <row r="13" spans="1:19" x14ac:dyDescent="0.3">
      <c r="A13" s="11"/>
      <c r="B13" s="5">
        <v>35</v>
      </c>
      <c r="C13" s="11"/>
      <c r="D13" s="5">
        <v>365</v>
      </c>
      <c r="E13" s="11"/>
      <c r="F13" s="11"/>
      <c r="G13" s="5">
        <f t="shared" si="0"/>
        <v>1</v>
      </c>
      <c r="H13" s="45">
        <f t="shared" si="1"/>
        <v>0</v>
      </c>
      <c r="K13" s="23">
        <v>0.4</v>
      </c>
      <c r="L13" s="14" t="s">
        <v>20</v>
      </c>
      <c r="M13" s="32">
        <f t="shared" si="2"/>
        <v>24</v>
      </c>
    </row>
    <row r="14" spans="1:19" x14ac:dyDescent="0.3">
      <c r="A14" s="11"/>
      <c r="B14" s="5">
        <v>35</v>
      </c>
      <c r="C14" s="11"/>
      <c r="D14" s="5">
        <v>365</v>
      </c>
      <c r="E14" s="11"/>
      <c r="F14" s="11"/>
      <c r="G14" s="5">
        <f t="shared" si="0"/>
        <v>1</v>
      </c>
      <c r="H14" s="45">
        <f t="shared" si="1"/>
        <v>0</v>
      </c>
      <c r="K14" s="23">
        <v>0.5</v>
      </c>
      <c r="L14" s="14" t="s">
        <v>20</v>
      </c>
      <c r="M14" s="32">
        <f t="shared" si="2"/>
        <v>30</v>
      </c>
    </row>
    <row r="15" spans="1:19" x14ac:dyDescent="0.3">
      <c r="A15" s="11"/>
      <c r="B15" s="5">
        <v>35</v>
      </c>
      <c r="C15" s="11"/>
      <c r="D15" s="5">
        <v>365</v>
      </c>
      <c r="E15" s="11"/>
      <c r="F15" s="11"/>
      <c r="G15" s="5">
        <f t="shared" si="0"/>
        <v>1</v>
      </c>
      <c r="H15" s="45">
        <f t="shared" si="1"/>
        <v>0</v>
      </c>
      <c r="K15" s="23">
        <v>0.6</v>
      </c>
      <c r="L15" s="14" t="s">
        <v>20</v>
      </c>
      <c r="M15" s="32">
        <f t="shared" si="2"/>
        <v>36</v>
      </c>
    </row>
    <row r="16" spans="1:19" x14ac:dyDescent="0.3">
      <c r="A16" s="11"/>
      <c r="B16" s="5">
        <v>35</v>
      </c>
      <c r="C16" s="11"/>
      <c r="D16" s="5">
        <v>365</v>
      </c>
      <c r="E16" s="11"/>
      <c r="F16" s="11"/>
      <c r="G16" s="5">
        <f t="shared" si="0"/>
        <v>1</v>
      </c>
      <c r="H16" s="45">
        <f t="shared" si="1"/>
        <v>0</v>
      </c>
      <c r="K16" s="23">
        <v>0.7</v>
      </c>
      <c r="L16" s="14" t="s">
        <v>20</v>
      </c>
      <c r="M16" s="32">
        <f t="shared" si="2"/>
        <v>42</v>
      </c>
    </row>
    <row r="17" spans="1:13" x14ac:dyDescent="0.3">
      <c r="A17" s="11"/>
      <c r="B17" s="5">
        <v>35</v>
      </c>
      <c r="C17" s="11"/>
      <c r="D17" s="5">
        <v>365</v>
      </c>
      <c r="E17" s="11"/>
      <c r="F17" s="11"/>
      <c r="G17" s="5">
        <f t="shared" si="0"/>
        <v>1</v>
      </c>
      <c r="H17" s="45">
        <f t="shared" si="1"/>
        <v>0</v>
      </c>
      <c r="K17" s="23">
        <v>0.8</v>
      </c>
      <c r="L17" s="14" t="s">
        <v>20</v>
      </c>
      <c r="M17" s="32">
        <f t="shared" si="2"/>
        <v>48</v>
      </c>
    </row>
    <row r="18" spans="1:13" ht="14.5" thickBot="1" x14ac:dyDescent="0.35">
      <c r="A18" s="11"/>
      <c r="B18" s="5">
        <v>35</v>
      </c>
      <c r="C18" s="11"/>
      <c r="D18" s="5">
        <v>365</v>
      </c>
      <c r="E18" s="11"/>
      <c r="F18" s="11"/>
      <c r="G18" s="5">
        <f t="shared" si="0"/>
        <v>1</v>
      </c>
      <c r="H18" s="45">
        <f t="shared" si="1"/>
        <v>0</v>
      </c>
      <c r="K18" s="24">
        <v>0.9</v>
      </c>
      <c r="L18" s="17" t="s">
        <v>20</v>
      </c>
      <c r="M18" s="34">
        <f t="shared" si="2"/>
        <v>54</v>
      </c>
    </row>
  </sheetData>
  <mergeCells count="8">
    <mergeCell ref="A2:H2"/>
    <mergeCell ref="A3:H3"/>
    <mergeCell ref="J3:P4"/>
    <mergeCell ref="K8:M8"/>
    <mergeCell ref="A4:H4"/>
    <mergeCell ref="A5:H5"/>
    <mergeCell ref="A6:H6"/>
    <mergeCell ref="A7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ADE1-BEB5-4253-B844-C3D79C42C6E3}">
  <dimension ref="A1:O28"/>
  <sheetViews>
    <sheetView topLeftCell="A4" workbookViewId="0">
      <selection activeCell="D22" sqref="D22"/>
    </sheetView>
  </sheetViews>
  <sheetFormatPr defaultRowHeight="14" x14ac:dyDescent="0.3"/>
  <cols>
    <col min="1" max="1" width="7.9140625" customWidth="1"/>
    <col min="2" max="2" width="14.75" customWidth="1"/>
    <col min="3" max="3" width="8.6640625" hidden="1" customWidth="1"/>
    <col min="5" max="5" width="9.75" customWidth="1"/>
    <col min="7" max="7" width="22.75" customWidth="1"/>
    <col min="8" max="8" width="10.5" customWidth="1"/>
    <col min="13" max="13" width="23" bestFit="1" customWidth="1"/>
    <col min="14" max="14" width="9.83203125" bestFit="1" customWidth="1"/>
    <col min="15" max="15" width="12.75" bestFit="1" customWidth="1"/>
  </cols>
  <sheetData>
    <row r="1" spans="1:15" ht="14.5" customHeight="1" x14ac:dyDescent="0.3">
      <c r="A1" s="76" t="s">
        <v>44</v>
      </c>
      <c r="B1" s="76"/>
      <c r="C1" s="76"/>
      <c r="D1" s="76"/>
      <c r="E1" s="76"/>
      <c r="G1" s="104" t="s">
        <v>45</v>
      </c>
      <c r="H1" s="105"/>
      <c r="I1" s="105"/>
      <c r="J1" s="106"/>
      <c r="K1" s="65"/>
      <c r="L1" s="65"/>
      <c r="M1" s="65"/>
      <c r="N1" s="65"/>
      <c r="O1" s="65"/>
    </row>
    <row r="2" spans="1:15" ht="14.5" thickBot="1" x14ac:dyDescent="0.35">
      <c r="A2" s="67" t="s">
        <v>0</v>
      </c>
      <c r="B2" s="67"/>
      <c r="C2" s="67"/>
      <c r="D2" s="67"/>
      <c r="E2" s="67"/>
      <c r="G2" s="107"/>
      <c r="H2" s="108"/>
      <c r="I2" s="108"/>
      <c r="J2" s="109"/>
      <c r="K2" s="65"/>
      <c r="L2" s="65"/>
    </row>
    <row r="3" spans="1:15" ht="31.5" customHeight="1" x14ac:dyDescent="0.3">
      <c r="A3" s="91" t="s">
        <v>46</v>
      </c>
      <c r="B3" s="91"/>
      <c r="C3" s="91"/>
      <c r="D3" s="91"/>
      <c r="E3" s="91"/>
    </row>
    <row r="4" spans="1:15" ht="28" x14ac:dyDescent="0.3">
      <c r="A4" s="56" t="s">
        <v>47</v>
      </c>
      <c r="B4" s="2" t="s">
        <v>48</v>
      </c>
      <c r="C4" s="2" t="s">
        <v>49</v>
      </c>
      <c r="D4" s="55" t="s">
        <v>50</v>
      </c>
      <c r="E4" s="2" t="s">
        <v>13</v>
      </c>
      <c r="G4" t="s">
        <v>77</v>
      </c>
      <c r="H4" t="s">
        <v>78</v>
      </c>
    </row>
    <row r="5" spans="1:15" x14ac:dyDescent="0.3">
      <c r="A5" s="56">
        <v>12</v>
      </c>
      <c r="B5" s="2">
        <v>84</v>
      </c>
      <c r="C5" s="14">
        <v>35</v>
      </c>
      <c r="D5" s="55">
        <v>35</v>
      </c>
      <c r="E5" s="26">
        <f t="shared" ref="E5:E15" si="0">B5/C5*D5</f>
        <v>84</v>
      </c>
      <c r="G5" s="7" t="s">
        <v>79</v>
      </c>
      <c r="H5" s="7" t="s">
        <v>80</v>
      </c>
    </row>
    <row r="6" spans="1:15" x14ac:dyDescent="0.3">
      <c r="A6" s="56">
        <v>11.5</v>
      </c>
      <c r="B6" s="2">
        <v>80.5</v>
      </c>
      <c r="C6" s="14">
        <v>35</v>
      </c>
      <c r="D6" s="55"/>
      <c r="E6" s="26">
        <f t="shared" si="0"/>
        <v>0</v>
      </c>
      <c r="G6" s="7" t="s">
        <v>81</v>
      </c>
      <c r="H6" s="66">
        <v>44928</v>
      </c>
    </row>
    <row r="7" spans="1:15" x14ac:dyDescent="0.3">
      <c r="A7" s="56">
        <v>11</v>
      </c>
      <c r="B7" s="2">
        <v>77</v>
      </c>
      <c r="C7" s="14">
        <v>35</v>
      </c>
      <c r="D7" s="55"/>
      <c r="E7" s="26">
        <f t="shared" si="0"/>
        <v>0</v>
      </c>
      <c r="G7" s="7" t="s">
        <v>82</v>
      </c>
      <c r="H7" s="66">
        <v>44929</v>
      </c>
    </row>
    <row r="8" spans="1:15" x14ac:dyDescent="0.3">
      <c r="A8" s="56">
        <v>10.5</v>
      </c>
      <c r="B8" s="2">
        <v>73.5</v>
      </c>
      <c r="C8" s="14">
        <v>35</v>
      </c>
      <c r="D8" s="55"/>
      <c r="E8" s="26">
        <f t="shared" si="0"/>
        <v>0</v>
      </c>
      <c r="G8" s="7" t="s">
        <v>83</v>
      </c>
      <c r="H8" s="66">
        <v>45023</v>
      </c>
    </row>
    <row r="9" spans="1:15" x14ac:dyDescent="0.3">
      <c r="A9" s="56">
        <v>10</v>
      </c>
      <c r="B9" s="2">
        <v>70</v>
      </c>
      <c r="C9" s="14">
        <v>35</v>
      </c>
      <c r="D9" s="55"/>
      <c r="E9" s="26">
        <f t="shared" si="0"/>
        <v>0</v>
      </c>
      <c r="G9" s="7" t="s">
        <v>84</v>
      </c>
      <c r="H9" s="66">
        <v>45026</v>
      </c>
    </row>
    <row r="10" spans="1:15" x14ac:dyDescent="0.3">
      <c r="A10" s="56">
        <v>9.5</v>
      </c>
      <c r="B10" s="2">
        <v>66.5</v>
      </c>
      <c r="C10" s="14">
        <v>35</v>
      </c>
      <c r="D10" s="55"/>
      <c r="E10" s="26">
        <f t="shared" si="0"/>
        <v>0</v>
      </c>
      <c r="G10" s="7" t="s">
        <v>85</v>
      </c>
      <c r="H10" s="66">
        <v>45047</v>
      </c>
    </row>
    <row r="11" spans="1:15" x14ac:dyDescent="0.3">
      <c r="A11" s="56">
        <v>9</v>
      </c>
      <c r="B11" s="2">
        <v>63</v>
      </c>
      <c r="C11" s="14">
        <v>35</v>
      </c>
      <c r="D11" s="55"/>
      <c r="E11" s="26">
        <f t="shared" si="0"/>
        <v>0</v>
      </c>
      <c r="G11" s="7" t="s">
        <v>86</v>
      </c>
      <c r="H11" s="66">
        <v>45054</v>
      </c>
      <c r="I11" t="s">
        <v>87</v>
      </c>
    </row>
    <row r="12" spans="1:15" x14ac:dyDescent="0.3">
      <c r="A12" s="56">
        <v>8.5</v>
      </c>
      <c r="B12" s="2">
        <v>59.5</v>
      </c>
      <c r="C12" s="14">
        <v>35</v>
      </c>
      <c r="D12" s="55"/>
      <c r="E12" s="26">
        <f t="shared" si="0"/>
        <v>0</v>
      </c>
      <c r="G12" s="7" t="s">
        <v>88</v>
      </c>
      <c r="H12" s="66">
        <v>45072</v>
      </c>
    </row>
    <row r="13" spans="1:15" x14ac:dyDescent="0.3">
      <c r="A13" s="56">
        <v>8</v>
      </c>
      <c r="B13" s="2">
        <v>56</v>
      </c>
      <c r="C13" s="14">
        <v>35</v>
      </c>
      <c r="D13" s="55"/>
      <c r="E13" s="26">
        <f t="shared" si="0"/>
        <v>0</v>
      </c>
      <c r="G13" s="7" t="s">
        <v>89</v>
      </c>
      <c r="H13" s="66">
        <v>45075</v>
      </c>
    </row>
    <row r="14" spans="1:15" x14ac:dyDescent="0.3">
      <c r="A14" s="56">
        <v>7.5</v>
      </c>
      <c r="B14" s="2">
        <v>52.5</v>
      </c>
      <c r="C14" s="14">
        <v>35</v>
      </c>
      <c r="D14" s="55"/>
      <c r="E14" s="26">
        <f t="shared" si="0"/>
        <v>0</v>
      </c>
      <c r="G14" s="7" t="s">
        <v>90</v>
      </c>
      <c r="H14" s="66">
        <v>45124</v>
      </c>
    </row>
    <row r="15" spans="1:15" x14ac:dyDescent="0.3">
      <c r="A15" s="56">
        <v>7</v>
      </c>
      <c r="B15" s="2">
        <v>49</v>
      </c>
      <c r="C15" s="14">
        <v>35</v>
      </c>
      <c r="D15" s="55"/>
      <c r="E15" s="26">
        <f t="shared" si="0"/>
        <v>0</v>
      </c>
      <c r="G15" s="7" t="s">
        <v>91</v>
      </c>
      <c r="H15" s="66">
        <v>45191</v>
      </c>
    </row>
    <row r="16" spans="1:15" x14ac:dyDescent="0.3">
      <c r="A16" s="57">
        <v>6.5</v>
      </c>
      <c r="B16" s="14">
        <f>A16*7</f>
        <v>45.5</v>
      </c>
      <c r="C16" s="14">
        <v>35</v>
      </c>
      <c r="D16" s="10"/>
      <c r="E16" s="26">
        <f>B16/C16*D16</f>
        <v>0</v>
      </c>
      <c r="G16" s="7" t="s">
        <v>92</v>
      </c>
      <c r="H16" s="66">
        <v>45194</v>
      </c>
    </row>
    <row r="17" spans="1:8" x14ac:dyDescent="0.3">
      <c r="A17" s="57">
        <v>6</v>
      </c>
      <c r="B17" s="14">
        <f t="shared" ref="B17:B28" si="1">A17*7</f>
        <v>42</v>
      </c>
      <c r="C17" s="14">
        <v>35</v>
      </c>
      <c r="D17" s="10"/>
      <c r="E17" s="26">
        <f t="shared" ref="E17:E28" si="2">B17/C17*D17</f>
        <v>0</v>
      </c>
      <c r="G17" s="7" t="s">
        <v>93</v>
      </c>
      <c r="H17" s="66">
        <v>45285</v>
      </c>
    </row>
    <row r="18" spans="1:8" x14ac:dyDescent="0.3">
      <c r="A18" s="57">
        <v>5.5</v>
      </c>
      <c r="B18" s="14">
        <f t="shared" si="1"/>
        <v>38.5</v>
      </c>
      <c r="C18" s="14">
        <v>35</v>
      </c>
      <c r="D18" s="10"/>
      <c r="E18" s="26">
        <f t="shared" si="2"/>
        <v>0</v>
      </c>
      <c r="G18" s="7" t="s">
        <v>94</v>
      </c>
      <c r="H18" s="66">
        <v>45286</v>
      </c>
    </row>
    <row r="19" spans="1:8" x14ac:dyDescent="0.3">
      <c r="A19" s="57">
        <v>5</v>
      </c>
      <c r="B19" s="14">
        <f t="shared" si="1"/>
        <v>35</v>
      </c>
      <c r="C19" s="14">
        <v>35</v>
      </c>
      <c r="D19" s="10"/>
      <c r="E19" s="26">
        <f t="shared" si="2"/>
        <v>0</v>
      </c>
    </row>
    <row r="20" spans="1:8" x14ac:dyDescent="0.3">
      <c r="A20" s="57">
        <v>4.5</v>
      </c>
      <c r="B20" s="14">
        <f t="shared" si="1"/>
        <v>31.5</v>
      </c>
      <c r="C20" s="14">
        <v>35</v>
      </c>
      <c r="D20" s="10"/>
      <c r="E20" s="26">
        <f t="shared" si="2"/>
        <v>0</v>
      </c>
    </row>
    <row r="21" spans="1:8" x14ac:dyDescent="0.3">
      <c r="A21" s="57">
        <v>4</v>
      </c>
      <c r="B21" s="14">
        <f t="shared" si="1"/>
        <v>28</v>
      </c>
      <c r="C21" s="14">
        <v>35</v>
      </c>
      <c r="D21" s="10">
        <v>35</v>
      </c>
      <c r="E21" s="26">
        <f t="shared" si="2"/>
        <v>28</v>
      </c>
    </row>
    <row r="22" spans="1:8" x14ac:dyDescent="0.3">
      <c r="A22" s="57">
        <v>3.5</v>
      </c>
      <c r="B22" s="14">
        <f t="shared" si="1"/>
        <v>24.5</v>
      </c>
      <c r="C22" s="14">
        <v>35</v>
      </c>
      <c r="D22" s="10"/>
      <c r="E22" s="26">
        <f t="shared" si="2"/>
        <v>0</v>
      </c>
    </row>
    <row r="23" spans="1:8" x14ac:dyDescent="0.3">
      <c r="A23" s="57">
        <v>3</v>
      </c>
      <c r="B23" s="14">
        <f t="shared" si="1"/>
        <v>21</v>
      </c>
      <c r="C23" s="14">
        <v>35</v>
      </c>
      <c r="D23" s="10"/>
      <c r="E23" s="26">
        <f t="shared" si="2"/>
        <v>0</v>
      </c>
    </row>
    <row r="24" spans="1:8" x14ac:dyDescent="0.3">
      <c r="A24" s="57">
        <v>2.5</v>
      </c>
      <c r="B24" s="14">
        <f t="shared" si="1"/>
        <v>17.5</v>
      </c>
      <c r="C24" s="14">
        <v>35</v>
      </c>
      <c r="D24" s="10"/>
      <c r="E24" s="26">
        <f t="shared" si="2"/>
        <v>0</v>
      </c>
    </row>
    <row r="25" spans="1:8" x14ac:dyDescent="0.3">
      <c r="A25" s="57">
        <v>2</v>
      </c>
      <c r="B25" s="14">
        <f t="shared" si="1"/>
        <v>14</v>
      </c>
      <c r="C25" s="14">
        <v>35</v>
      </c>
      <c r="D25" s="10"/>
      <c r="E25" s="26">
        <f t="shared" si="2"/>
        <v>0</v>
      </c>
    </row>
    <row r="26" spans="1:8" x14ac:dyDescent="0.3">
      <c r="A26" s="57">
        <v>1.5</v>
      </c>
      <c r="B26" s="14">
        <f t="shared" si="1"/>
        <v>10.5</v>
      </c>
      <c r="C26" s="14">
        <v>35</v>
      </c>
      <c r="D26" s="10"/>
      <c r="E26" s="26">
        <f t="shared" si="2"/>
        <v>0</v>
      </c>
    </row>
    <row r="27" spans="1:8" x14ac:dyDescent="0.3">
      <c r="A27" s="57">
        <v>1</v>
      </c>
      <c r="B27" s="14">
        <f t="shared" si="1"/>
        <v>7</v>
      </c>
      <c r="C27" s="14">
        <v>35</v>
      </c>
      <c r="D27" s="10"/>
      <c r="E27" s="26">
        <f t="shared" si="2"/>
        <v>0</v>
      </c>
    </row>
    <row r="28" spans="1:8" x14ac:dyDescent="0.3">
      <c r="A28" s="57">
        <v>0.5</v>
      </c>
      <c r="B28" s="14">
        <f t="shared" si="1"/>
        <v>3.5</v>
      </c>
      <c r="C28" s="14">
        <v>35</v>
      </c>
      <c r="D28" s="10"/>
      <c r="E28" s="26">
        <f t="shared" si="2"/>
        <v>0</v>
      </c>
    </row>
  </sheetData>
  <mergeCells count="4">
    <mergeCell ref="A1:E1"/>
    <mergeCell ref="A2:E2"/>
    <mergeCell ref="A3:E3"/>
    <mergeCell ref="G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Coronation PH</vt:lpstr>
      <vt:lpstr>Annual Leave 35 &amp; PT</vt:lpstr>
      <vt:lpstr>Annual Leave 37</vt:lpstr>
      <vt:lpstr>Annual Leave TT</vt:lpstr>
      <vt:lpstr>Public Holidays 35 &amp; PT</vt:lpstr>
      <vt:lpstr>Public Holidays 37</vt:lpstr>
      <vt:lpstr>Public Holidays TT</vt:lpstr>
      <vt:lpstr>Former GCMB AL</vt:lpstr>
      <vt:lpstr>Former GCMB PH</vt:lpstr>
      <vt:lpstr>'Public Holidays 37'!Print_Area</vt:lpstr>
    </vt:vector>
  </TitlesOfParts>
  <Manager/>
  <Company>Glasgow Life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McKenna, Ann</dc:creator>
  <cp:keywords/>
  <dc:description/>
  <cp:lastModifiedBy>Anderson, Marie</cp:lastModifiedBy>
  <cp:revision/>
  <dcterms:created xsi:type="dcterms:W3CDTF">2015-04-23T09:02:05Z</dcterms:created>
  <dcterms:modified xsi:type="dcterms:W3CDTF">2023-04-07T08:22:55Z</dcterms:modified>
  <cp:category/>
  <cp:contentStatus/>
</cp:coreProperties>
</file>